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MINIME" sheetId="20" r:id="rId20"/>
    <sheet name="Feuil3" sheetId="21" r:id="rId21"/>
  </sheets>
  <externalReferences>
    <externalReference r:id="rId24"/>
    <externalReference r:id="rId25"/>
    <externalReference r:id="rId26"/>
    <externalReference r:id="rId27"/>
    <externalReference r:id="rId28"/>
    <externalReference r:id="rId29"/>
    <externalReference r:id="rId30"/>
    <externalReference r:id="rId31"/>
  </externalReferences>
  <definedNames/>
  <calcPr fullCalcOnLoad="1"/>
</workbook>
</file>

<file path=xl/sharedStrings.xml><?xml version="1.0" encoding="utf-8"?>
<sst xmlns="http://schemas.openxmlformats.org/spreadsheetml/2006/main" count="2360" uniqueCount="581">
  <si>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</si>
  <si>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</si>
  <si>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</si>
  <si>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</si>
  <si>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</si>
  <si>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</si>
  <si>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</si>
  <si>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</si>
  <si>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</si>
  <si>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</si>
  <si>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</si>
  <si>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</si>
  <si>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</si>
  <si>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</si>
  <si>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</si>
  <si>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</si>
  <si>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</si>
  <si>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</si>
  <si>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</si>
  <si>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</si>
  <si>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</si>
  <si>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</si>
  <si>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</si>
  <si>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</si>
  <si>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</si>
  <si>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</si>
  <si>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</si>
  <si>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</si>
  <si>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</si>
  <si>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</si>
  <si>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</si>
  <si>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</si>
  <si>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</si>
  <si>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</si>
  <si>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</si>
  <si>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</si>
  <si>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</si>
  <si>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</si>
  <si>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</si>
  <si>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</si>
  <si>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</si>
  <si>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</si>
  <si>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</si>
  <si>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</si>
  <si>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</si>
  <si>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</si>
  <si>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</si>
  <si>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</si>
  <si>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</si>
  <si>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</si>
  <si>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</si>
  <si>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</si>
  <si>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</si>
  <si>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</si>
  <si>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</si>
  <si>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</si>
  <si>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</si>
  <si>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</si>
  <si>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</si>
  <si>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</si>
  <si>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</si>
  <si>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</si>
  <si>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</si>
  <si>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</si>
  <si>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</si>
  <si>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</si>
  <si>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</si>
  <si>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</si>
  <si>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</si>
  <si>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</si>
  <si>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</si>
  <si>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</si>
  <si>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</si>
  <si>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</si>
  <si>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</si>
  <si>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</si>
  <si>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</si>
  <si>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</si>
  <si>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</si>
  <si>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</si>
  <si>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</si>
  <si>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</si>
  <si>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</si>
  <si>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</si>
  <si>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</si>
  <si>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</si>
  <si>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</si>
  <si>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</si>
  <si>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</si>
  <si>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</si>
  <si>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</si>
  <si>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</si>
  <si>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</si>
  <si>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</si>
  <si>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</si>
  <si>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</si>
  <si>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</si>
  <si>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</si>
  <si>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</si>
  <si>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</si>
  <si>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</si>
  <si>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</si>
  <si>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</si>
  <si>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</si>
  <si>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</si>
  <si>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</si>
  <si>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</si>
  <si>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</si>
  <si>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</si>
  <si>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</si>
  <si>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</si>
  <si>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</si>
  <si>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</si>
  <si>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</si>
  <si>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</si>
  <si>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</si>
  <si>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</si>
  <si>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</si>
  <si>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</si>
  <si>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</si>
  <si>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</si>
  <si>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</si>
  <si>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</si>
  <si>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</si>
  <si>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</si>
  <si>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</si>
  <si>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</si>
  <si>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</si>
  <si>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</si>
  <si>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</si>
  <si>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</si>
  <si>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</si>
  <si>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</si>
  <si>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</si>
  <si>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</si>
  <si>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</si>
  <si>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</si>
  <si>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</si>
  <si>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</si>
  <si>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</si>
  <si>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</si>
  <si>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</si>
  <si>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</si>
  <si>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</si>
  <si>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</si>
  <si>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</si>
  <si>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</si>
  <si>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</si>
  <si>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</si>
  <si>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</si>
  <si>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</si>
  <si>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</si>
  <si>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</si>
  <si>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</si>
  <si>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</si>
  <si>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</si>
  <si>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</si>
  <si>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</si>
  <si>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</si>
  <si>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</si>
  <si>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</si>
  <si>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</si>
  <si>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</si>
  <si>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</si>
  <si>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</si>
  <si>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</si>
  <si>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</si>
  <si>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</si>
  <si>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</si>
  <si>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</si>
  <si>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</si>
  <si>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</si>
  <si>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</si>
  <si>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</si>
  <si>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</si>
  <si>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</si>
  <si>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</si>
  <si>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</si>
  <si>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</si>
  <si>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</si>
  <si>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</si>
  <si>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</si>
  <si>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</si>
  <si>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</si>
  <si>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</si>
  <si>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</si>
  <si>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</si>
  <si>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</si>
  <si>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</si>
  <si>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</si>
  <si>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</si>
  <si>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</si>
  <si>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</si>
  <si>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</si>
  <si>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</si>
  <si>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</si>
  <si>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</si>
  <si>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</si>
  <si>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</si>
  <si>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</si>
  <si>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</si>
  <si>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</si>
  <si>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</si>
  <si>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</si>
  <si>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</si>
  <si>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</si>
  <si>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</si>
  <si>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</si>
  <si>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</si>
  <si>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</si>
  <si>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</si>
  <si>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</si>
  <si>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</si>
  <si>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</si>
  <si>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</si>
  <si>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</si>
  <si>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</si>
  <si>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</si>
  <si>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</si>
  <si>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</si>
  <si>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</si>
  <si>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</si>
  <si>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</si>
  <si>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</si>
  <si>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</si>
  <si>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</si>
  <si>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</si>
  <si>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</si>
  <si>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</si>
  <si>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</si>
  <si>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</si>
  <si>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</si>
  <si>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</si>
  <si>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</si>
  <si>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</si>
  <si>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</si>
  <si>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</si>
  <si>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</si>
  <si>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</si>
  <si>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</si>
  <si>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</si>
  <si>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</si>
  <si>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</si>
  <si>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</si>
  <si>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</si>
  <si>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</si>
  <si>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</si>
  <si>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</si>
  <si>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</si>
  <si>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</si>
  <si>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</si>
  <si>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</si>
  <si>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</si>
  <si>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</si>
  <si>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</si>
  <si>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</si>
  <si>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</si>
  <si>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</si>
  <si>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</si>
  <si>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</si>
  <si>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</si>
  <si>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</si>
  <si>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</si>
  <si>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</si>
  <si>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</si>
  <si>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</si>
  <si>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</si>
  <si>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</si>
  <si>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</si>
  <si>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</si>
  <si>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</si>
  <si>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</si>
  <si>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</si>
  <si>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</si>
  <si>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</si>
  <si>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</si>
  <si>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</si>
  <si>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</si>
  <si>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</si>
  <si>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</si>
  <si>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</si>
  <si>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</si>
  <si>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</si>
  <si>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</si>
  <si>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</si>
  <si>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</si>
  <si>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</si>
  <si>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</si>
  <si>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</si>
  <si>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</si>
  <si>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</si>
  <si>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</si>
  <si>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</si>
  <si>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</si>
  <si>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</si>
  <si>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</si>
  <si>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</si>
  <si>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</si>
  <si>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</si>
  <si>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</si>
  <si>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</si>
  <si>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</si>
  <si>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</si>
  <si>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</si>
  <si>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</si>
  <si>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</si>
  <si>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</si>
  <si>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</si>
  <si>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</si>
  <si>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</si>
  <si>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</si>
  <si>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</si>
  <si>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</si>
  <si>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</si>
  <si>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</si>
  <si>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</si>
  <si>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</si>
  <si>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</si>
  <si>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</si>
  <si>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</si>
  <si>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</si>
  <si>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</si>
  <si>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</si>
  <si>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</si>
  <si>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</si>
  <si>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</si>
  <si>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</si>
  <si>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</si>
  <si>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</si>
  <si>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</si>
  <si>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</si>
  <si>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</si>
  <si>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</si>
  <si>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</si>
  <si>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008</t>
  </si>
  <si>
    <t>RESULTATS PISTOLET</t>
  </si>
  <si>
    <t>14h00</t>
  </si>
  <si>
    <t>15h30</t>
  </si>
  <si>
    <t>17h00</t>
  </si>
  <si>
    <t>10h00</t>
  </si>
  <si>
    <t>Tom</t>
  </si>
  <si>
    <t>162</t>
  </si>
  <si>
    <t>17 H 00</t>
  </si>
  <si>
    <t>10 H 00</t>
  </si>
  <si>
    <t>275</t>
  </si>
  <si>
    <t>ROUSSELET</t>
  </si>
  <si>
    <t>Julian</t>
  </si>
  <si>
    <t>277</t>
  </si>
  <si>
    <t>Hugo</t>
  </si>
  <si>
    <t>CHERRIER</t>
  </si>
  <si>
    <t>PERROCHE</t>
  </si>
  <si>
    <t>SEGOUIN</t>
  </si>
  <si>
    <t>GRILLON</t>
  </si>
  <si>
    <t>CRITERIUM ECOLE DE TIR 10 M</t>
  </si>
  <si>
    <t>Association :</t>
  </si>
  <si>
    <t>N° :</t>
  </si>
  <si>
    <t>45</t>
  </si>
  <si>
    <t>Nom et Adresse
du responsable :</t>
  </si>
  <si>
    <t>Tél :</t>
  </si>
  <si>
    <t>portable</t>
  </si>
  <si>
    <t>mail</t>
  </si>
  <si>
    <t>@</t>
  </si>
  <si>
    <t>ZAPPARATA</t>
  </si>
  <si>
    <t>Alizée</t>
  </si>
  <si>
    <t>276</t>
  </si>
  <si>
    <t>BOCQUET</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</si>
  <si>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</si>
  <si>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</si>
  <si>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</si>
  <si>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</si>
  <si>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</si>
  <si>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</si>
  <si>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</si>
  <si>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</si>
  <si>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</si>
  <si>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LACOTE</t>
  </si>
  <si>
    <t>Noa</t>
  </si>
  <si>
    <t>Célian</t>
  </si>
  <si>
    <t>MARTIN BRUNET</t>
  </si>
  <si>
    <t>Candice</t>
  </si>
  <si>
    <t>PREVOST</t>
  </si>
  <si>
    <t>Kirsten</t>
  </si>
  <si>
    <t>LOCHET</t>
  </si>
  <si>
    <t>Ines</t>
  </si>
  <si>
    <t>PATINOTE</t>
  </si>
  <si>
    <t>MONVILLE</t>
  </si>
  <si>
    <t>JARRET</t>
  </si>
  <si>
    <t>GERMAIN</t>
  </si>
  <si>
    <t>PELLETIER</t>
  </si>
  <si>
    <t>MENAGER</t>
  </si>
  <si>
    <t>TOTAL CRITERIUM</t>
  </si>
  <si>
    <t>Pistolet</t>
  </si>
  <si>
    <t>CHER</t>
  </si>
  <si>
    <t>Morgan</t>
  </si>
  <si>
    <t>DHYSER</t>
  </si>
  <si>
    <t>Déborah</t>
  </si>
  <si>
    <t>82748168</t>
  </si>
  <si>
    <t>NICOLAS TANG</t>
  </si>
  <si>
    <t>Kyara</t>
  </si>
  <si>
    <t>111</t>
  </si>
  <si>
    <t>Théo</t>
  </si>
  <si>
    <t>TIREURS</t>
  </si>
  <si>
    <t>CARTONS</t>
  </si>
  <si>
    <t>BILBAULT</t>
  </si>
  <si>
    <t>Mael</t>
  </si>
  <si>
    <t>287</t>
  </si>
  <si>
    <t>GIRE</t>
  </si>
  <si>
    <t>Jade</t>
  </si>
  <si>
    <t>Maiwenn</t>
  </si>
  <si>
    <t>Eléonore</t>
  </si>
  <si>
    <t>Arthur</t>
  </si>
  <si>
    <t>Yvan</t>
  </si>
  <si>
    <t>Aurélien</t>
  </si>
  <si>
    <t>Joschua</t>
  </si>
  <si>
    <t>Leandre</t>
  </si>
  <si>
    <t>Erwann</t>
  </si>
  <si>
    <t>1 er CRITERIUM                                  SMOC</t>
  </si>
  <si>
    <t>2 eme CRITERIUM                           MEUNG/LOIRE</t>
  </si>
  <si>
    <t>3 eme CRITERIUM MAREAU</t>
  </si>
  <si>
    <t>4 eme CRITERIUM ST DENIS</t>
  </si>
  <si>
    <t>CHAMPIONNAT ST DENIS</t>
  </si>
  <si>
    <t>N° TELEPHONE</t>
  </si>
  <si>
    <t>HEURE</t>
  </si>
  <si>
    <t>3 x 20</t>
  </si>
  <si>
    <t>Nina</t>
  </si>
  <si>
    <t>LEJEMBLE</t>
  </si>
  <si>
    <t>Nicolas</t>
  </si>
  <si>
    <t>MONTIGNY</t>
  </si>
  <si>
    <t>Paul</t>
  </si>
  <si>
    <t>PHAM RIGAUD</t>
  </si>
  <si>
    <t>Eliot</t>
  </si>
  <si>
    <t>JALICON</t>
  </si>
  <si>
    <t>Maxime</t>
  </si>
  <si>
    <t>Valentin</t>
  </si>
  <si>
    <t>TOUSSAINT</t>
  </si>
  <si>
    <t>Charles</t>
  </si>
  <si>
    <t>BASSET</t>
  </si>
  <si>
    <t>Siméon</t>
  </si>
  <si>
    <t>Louis</t>
  </si>
  <si>
    <t>Malo</t>
  </si>
  <si>
    <t>MOUGIN</t>
  </si>
  <si>
    <t>AMALRIC-BOITE</t>
  </si>
  <si>
    <t>HACHEM</t>
  </si>
  <si>
    <t>GUINEBAULT</t>
  </si>
  <si>
    <t>2021 / 2022</t>
  </si>
  <si>
    <t>RENAUD</t>
  </si>
  <si>
    <t>Martin</t>
  </si>
  <si>
    <t>ROUGET</t>
  </si>
  <si>
    <t>Roméo</t>
  </si>
  <si>
    <t>PRÊTEUX</t>
  </si>
  <si>
    <t>Lény</t>
  </si>
  <si>
    <t>2022 / 2023</t>
  </si>
  <si>
    <t>1 er CRITERIUM                                  MAREAU</t>
  </si>
  <si>
    <t>3 eme CRITERIUM SMOC</t>
  </si>
  <si>
    <t>EULIN</t>
  </si>
  <si>
    <t>Antoine</t>
  </si>
  <si>
    <t>SEGUENI</t>
  </si>
  <si>
    <t>Razane</t>
  </si>
  <si>
    <t>ELIE</t>
  </si>
  <si>
    <t>Tasnim</t>
  </si>
  <si>
    <t>BAROTH</t>
  </si>
  <si>
    <t>Théodore</t>
  </si>
  <si>
    <t>NAINTRE</t>
  </si>
  <si>
    <t>Mathis</t>
  </si>
  <si>
    <t>DEDOUITS GALISSIER</t>
  </si>
  <si>
    <t>Apolline</t>
  </si>
  <si>
    <t>Raphael</t>
  </si>
  <si>
    <t>FRERE</t>
  </si>
  <si>
    <t>Vincent</t>
  </si>
  <si>
    <t>TROUVE</t>
  </si>
  <si>
    <t>MENDES</t>
  </si>
  <si>
    <t>Tiago</t>
  </si>
  <si>
    <t>PETIT</t>
  </si>
  <si>
    <t>Maé</t>
  </si>
  <si>
    <t>TOTAL           CRITERIUM</t>
  </si>
  <si>
    <t>GUISY TARRAGO</t>
  </si>
  <si>
    <t>Cassie</t>
  </si>
  <si>
    <t>Neven</t>
  </si>
  <si>
    <t>REBECHE</t>
  </si>
  <si>
    <t>William</t>
  </si>
  <si>
    <t>HAMEAU BRICOUT</t>
  </si>
  <si>
    <t>Natan</t>
  </si>
  <si>
    <t>3 x 7</t>
  </si>
  <si>
    <t>vitesse</t>
  </si>
  <si>
    <t>arbalète</t>
  </si>
  <si>
    <t>FEUILLE D'ENGAGEMENT D'EQUIPE CRITERIUM</t>
  </si>
  <si>
    <t>FEUILLE D'ENGAGEMENT D'EQUIPE CHAMPIONNAT</t>
  </si>
  <si>
    <t>AMILLY</t>
  </si>
  <si>
    <t>PAGE</t>
  </si>
  <si>
    <t>Méline</t>
  </si>
  <si>
    <t>Siméo</t>
  </si>
  <si>
    <t>Noam</t>
  </si>
  <si>
    <t>LOPES</t>
  </si>
  <si>
    <t>Anaelle</t>
  </si>
  <si>
    <t>2023 / 2024</t>
  </si>
  <si>
    <t>1</t>
  </si>
  <si>
    <t>DUBOIS</t>
  </si>
  <si>
    <t>POINTEAU</t>
  </si>
  <si>
    <t>Lucas</t>
  </si>
  <si>
    <t>LUTTON</t>
  </si>
  <si>
    <t>DELVINQUIERE</t>
  </si>
  <si>
    <t>EVEN</t>
  </si>
  <si>
    <t>PEREIRA</t>
  </si>
  <si>
    <t>DINE</t>
  </si>
  <si>
    <t>Owen</t>
  </si>
  <si>
    <t>CALLIET</t>
  </si>
  <si>
    <t>Aron</t>
  </si>
  <si>
    <t>MICHAU</t>
  </si>
  <si>
    <t>VETTER</t>
  </si>
  <si>
    <t>CARRASCO</t>
  </si>
  <si>
    <t>Léandro</t>
  </si>
  <si>
    <t>HERBIN</t>
  </si>
  <si>
    <t>Andy</t>
  </si>
  <si>
    <t>Eloi</t>
  </si>
  <si>
    <t>Keyla</t>
  </si>
  <si>
    <t>MAGDUNOISE</t>
  </si>
  <si>
    <t>U.S.M. DENIS EN VAL TIR</t>
  </si>
  <si>
    <t xml:space="preserve">C.J.F. </t>
  </si>
  <si>
    <t>CERCLE PASTEUR</t>
  </si>
  <si>
    <t>117</t>
  </si>
  <si>
    <t>FRATERNELLE TIGY</t>
  </si>
  <si>
    <t>S.M.O.C. TIR</t>
  </si>
  <si>
    <t>U.S.O. TIR</t>
  </si>
  <si>
    <t>TOTAL TIREURS INSCRITS</t>
  </si>
  <si>
    <t>TOTAL TIREURS PARTICIPANTS</t>
  </si>
  <si>
    <t>TOTAL PARTICI         PANTS</t>
  </si>
  <si>
    <t>TOTAL                           TIREURS INSCRITS</t>
  </si>
  <si>
    <t xml:space="preserve">tireurs inscrits                    1 er critérium </t>
  </si>
  <si>
    <t xml:space="preserve">participants                     1 er critérium </t>
  </si>
  <si>
    <t xml:space="preserve">participants                     2ème critérium </t>
  </si>
  <si>
    <t xml:space="preserve">participants                   3ème critérium </t>
  </si>
  <si>
    <t xml:space="preserve">participants                  4ème critérium </t>
  </si>
  <si>
    <t xml:space="preserve">tireurs inscrits                    2ème  critérium </t>
  </si>
  <si>
    <t xml:space="preserve">tireurs inscrits                    3ème  critérium </t>
  </si>
  <si>
    <t xml:space="preserve">tireurs inscrits                    4ème  critérium </t>
  </si>
  <si>
    <t>BERRICHONNE GIEN</t>
  </si>
  <si>
    <t>CARABINE</t>
  </si>
  <si>
    <t>BENJAMIN</t>
  </si>
  <si>
    <t>CELIAN</t>
  </si>
  <si>
    <t>PAUL</t>
  </si>
  <si>
    <t>MINIME</t>
  </si>
  <si>
    <t>ARON</t>
  </si>
  <si>
    <t>CASSIE</t>
  </si>
  <si>
    <t>ANTONIO</t>
  </si>
  <si>
    <t>KIRSTEN</t>
  </si>
  <si>
    <t>1 er CRITERIUM                                  AMILLY</t>
  </si>
  <si>
    <t>2 eme CRITERIUM                           SMOC</t>
  </si>
  <si>
    <t>8H50</t>
  </si>
  <si>
    <t>10H20</t>
  </si>
  <si>
    <t>XX</t>
  </si>
  <si>
    <t>SMOC</t>
  </si>
  <si>
    <t>JANVIER</t>
  </si>
  <si>
    <t>ème</t>
  </si>
  <si>
    <t>xx</t>
  </si>
  <si>
    <t xml:space="preserve">TROGNON </t>
  </si>
  <si>
    <t>Raphaël</t>
  </si>
  <si>
    <t>BRIMBOEUF</t>
  </si>
  <si>
    <t>Léo</t>
  </si>
  <si>
    <t>DEWILDE</t>
  </si>
  <si>
    <t>Ronan</t>
  </si>
  <si>
    <t>BAILLY</t>
  </si>
  <si>
    <t>Leo</t>
  </si>
  <si>
    <t>DREUX LEGENTIL</t>
  </si>
  <si>
    <t>Lena</t>
  </si>
  <si>
    <t>BONNE FOY</t>
  </si>
  <si>
    <t>Noah</t>
  </si>
  <si>
    <t>DARDAINE</t>
  </si>
  <si>
    <t>Tewis</t>
  </si>
  <si>
    <t>ZOUGGAGH</t>
  </si>
  <si>
    <t>LHAMAR</t>
  </si>
  <si>
    <t>Khalil</t>
  </si>
  <si>
    <t>BRACHOT</t>
  </si>
  <si>
    <t>David</t>
  </si>
  <si>
    <t>82907895</t>
  </si>
  <si>
    <t>2ème</t>
  </si>
  <si>
    <t>13 &amp; 14</t>
  </si>
  <si>
    <t>janvier</t>
  </si>
  <si>
    <t>14 H 00</t>
  </si>
  <si>
    <t>15 H 30</t>
  </si>
  <si>
    <t>Ziyan</t>
  </si>
  <si>
    <t>ANNULEE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</si>
</sst>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6">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4"/>
      <name val="Calibri"/>
      <family val="2"/>
    </font>
    <font>
      <b/>
      <sz val="14"/>
      <color indexed="10"/>
      <name val="Calibri"/>
      <family val="2"/>
    </font>
    <font>
      <sz val="9"/>
      <name val="Calibri"/>
      <family val="2"/>
    </font>
    <font>
      <b/>
      <sz val="20"/>
      <color indexed="10"/>
      <name val="Calibri"/>
      <family val="2"/>
    </font>
    <font>
      <b/>
      <sz val="1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14"/>
      <color rgb="FFFF0000"/>
      <name val="Calibri"/>
      <family val="2"/>
    </font>
    <font>
      <sz val="11"/>
      <color theme="1"/>
      <name val="Arial"/>
      <family val="2"/>
    </font>
    <font>
      <b/>
      <sz val="20"/>
      <color rgb="FFFF0000"/>
      <name val="Calibri"/>
      <family val="2"/>
    </font>
    <font>
      <b/>
      <sz val="24"/>
      <color theme="1"/>
      <name val="Calibri"/>
      <family val="2"/>
    </font>
    <font>
      <b/>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style="thin"/>
      <right/>
      <top style="thin">
        <color indexed="8"/>
      </top>
      <bottom style="thin"/>
    </border>
    <border>
      <left/>
      <right/>
      <top style="thin">
        <color indexed="8"/>
      </top>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top style="thin"/>
      <bottom style="thin"/>
    </border>
    <border>
      <left/>
      <right style="thin"/>
      <top/>
      <bottom style="thin"/>
    </border>
    <border>
      <left/>
      <right style="thin"/>
      <top style="thin">
        <color indexed="8"/>
      </top>
      <bottom style="thin"/>
    </border>
    <border>
      <left style="thin"/>
      <right/>
      <top/>
      <bottom/>
    </border>
    <border>
      <left style="thin"/>
      <right/>
      <top style="thin"/>
      <bottom style="thin">
        <color indexed="8"/>
      </bottom>
    </border>
    <border>
      <left/>
      <right/>
      <top style="thin"/>
      <bottom style="thin">
        <color indexed="8"/>
      </bottom>
    </border>
    <border>
      <left style="thin"/>
      <right style="thin"/>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32" fillId="0" borderId="0">
      <alignment/>
      <protection/>
    </xf>
    <xf numFmtId="0" fontId="67"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620">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6" fillId="0" borderId="0" xfId="0" applyFont="1" applyAlignment="1">
      <alignment/>
    </xf>
    <xf numFmtId="0" fontId="0" fillId="6" borderId="10" xfId="0" applyFill="1"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xf>
    <xf numFmtId="0" fontId="0" fillId="0" borderId="11" xfId="0" applyBorder="1" applyAlignment="1">
      <alignment horizontal="center" vertical="center"/>
    </xf>
    <xf numFmtId="0" fontId="78" fillId="0" borderId="0" xfId="0" applyFont="1" applyAlignment="1">
      <alignment horizontal="center"/>
    </xf>
    <xf numFmtId="0" fontId="79" fillId="0" borderId="0" xfId="0" applyFont="1" applyAlignment="1">
      <alignment/>
    </xf>
    <xf numFmtId="0" fontId="76" fillId="0" borderId="0" xfId="0" applyFont="1" applyAlignment="1">
      <alignment vertical="center"/>
    </xf>
    <xf numFmtId="0" fontId="0" fillId="33" borderId="10" xfId="0" applyFill="1" applyBorder="1" applyAlignment="1">
      <alignment horizontal="center" vertical="center"/>
    </xf>
    <xf numFmtId="0" fontId="80" fillId="0" borderId="10" xfId="0" applyFont="1" applyBorder="1" applyAlignment="1">
      <alignment horizontal="center" vertical="center"/>
    </xf>
    <xf numFmtId="0" fontId="76" fillId="0" borderId="0" xfId="0" applyFont="1" applyAlignment="1">
      <alignment horizontal="center" vertical="center"/>
    </xf>
    <xf numFmtId="0" fontId="0" fillId="0" borderId="0" xfId="0" applyAlignment="1">
      <alignment horizontal="center"/>
    </xf>
    <xf numFmtId="0" fontId="76" fillId="0" borderId="10" xfId="0" applyFont="1" applyBorder="1" applyAlignment="1">
      <alignment horizontal="center" vertical="center"/>
    </xf>
    <xf numFmtId="0" fontId="0" fillId="34" borderId="10" xfId="0" applyFill="1" applyBorder="1" applyAlignment="1">
      <alignment horizontal="center" vertical="center"/>
    </xf>
    <xf numFmtId="0" fontId="78" fillId="0" borderId="12" xfId="0" applyFont="1" applyBorder="1" applyAlignment="1">
      <alignment horizontal="center" vertical="center" wrapText="1"/>
    </xf>
    <xf numFmtId="0" fontId="78" fillId="0" borderId="10" xfId="0" applyFont="1" applyBorder="1" applyAlignment="1">
      <alignment horizontal="center" vertical="center" wrapText="1"/>
    </xf>
    <xf numFmtId="0" fontId="81" fillId="0" borderId="0" xfId="0" applyFont="1" applyAlignment="1">
      <alignment wrapText="1"/>
    </xf>
    <xf numFmtId="0" fontId="79" fillId="0" borderId="10" xfId="0" applyFont="1" applyBorder="1" applyAlignment="1">
      <alignment horizontal="center" vertical="center"/>
    </xf>
    <xf numFmtId="0" fontId="78" fillId="0" borderId="10" xfId="0" applyFont="1" applyBorder="1" applyAlignment="1">
      <alignment horizontal="center" vertical="center" textRotation="90"/>
    </xf>
    <xf numFmtId="0" fontId="79" fillId="0" borderId="0" xfId="0" applyFont="1" applyAlignment="1">
      <alignment horizontal="center"/>
    </xf>
    <xf numFmtId="49" fontId="78" fillId="0" borderId="10"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0" fillId="0" borderId="0" xfId="0" applyNumberFormat="1" applyAlignment="1">
      <alignment/>
    </xf>
    <xf numFmtId="164" fontId="78"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8" fillId="36" borderId="15" xfId="0" applyFont="1" applyFill="1" applyBorder="1" applyAlignment="1">
      <alignment horizontal="center" vertical="center" textRotation="90"/>
    </xf>
    <xf numFmtId="0" fontId="81" fillId="0" borderId="0" xfId="0" applyFont="1" applyAlignment="1">
      <alignment textRotation="90"/>
    </xf>
    <xf numFmtId="0" fontId="78" fillId="36" borderId="10" xfId="0" applyFont="1" applyFill="1" applyBorder="1" applyAlignment="1">
      <alignment horizontal="center" vertical="center"/>
    </xf>
    <xf numFmtId="0" fontId="78" fillId="36" borderId="10" xfId="0" applyFont="1" applyFill="1" applyBorder="1" applyAlignment="1">
      <alignment horizontal="center" vertical="center" textRotation="90"/>
    </xf>
    <xf numFmtId="0" fontId="76" fillId="0" borderId="0" xfId="0" applyFont="1" applyAlignment="1">
      <alignment horizontal="center" vertical="center" textRotation="90"/>
    </xf>
    <xf numFmtId="0" fontId="82" fillId="33" borderId="10" xfId="0" applyFont="1" applyFill="1" applyBorder="1" applyAlignment="1">
      <alignment horizontal="center" vertical="center"/>
    </xf>
    <xf numFmtId="0" fontId="78"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83" fillId="0" borderId="10" xfId="0" applyFont="1" applyBorder="1" applyAlignment="1">
      <alignment horizontal="center" vertical="center"/>
    </xf>
    <xf numFmtId="0" fontId="81"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79"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Alignment="1">
      <alignment horizontal="center" vertical="center" wrapText="1"/>
    </xf>
    <xf numFmtId="49" fontId="16" fillId="37" borderId="0" xfId="0" applyNumberFormat="1" applyFont="1" applyFill="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7" fillId="40" borderId="10" xfId="0"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17" fillId="36" borderId="10" xfId="0"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76" fillId="6" borderId="10" xfId="0" applyFont="1" applyFill="1" applyBorder="1" applyAlignment="1">
      <alignment horizontal="center" vertical="center"/>
    </xf>
    <xf numFmtId="0" fontId="78" fillId="0" borderId="13" xfId="0" applyFont="1" applyBorder="1" applyAlignment="1">
      <alignment horizontal="center" vertical="center" wrapText="1"/>
    </xf>
    <xf numFmtId="0" fontId="17" fillId="39" borderId="19" xfId="0" applyFont="1" applyFill="1" applyBorder="1" applyAlignment="1">
      <alignment horizontal="center" vertical="center"/>
    </xf>
    <xf numFmtId="0" fontId="78" fillId="35" borderId="10"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84"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6"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8" fillId="36" borderId="24" xfId="0" applyFont="1" applyFill="1" applyBorder="1" applyAlignment="1">
      <alignment horizontal="center" vertical="center" textRotation="90"/>
    </xf>
    <xf numFmtId="0" fontId="78" fillId="0" borderId="12" xfId="0" applyFont="1" applyBorder="1" applyAlignment="1">
      <alignment vertical="center" textRotation="90"/>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6" fillId="0" borderId="1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51" applyFont="1" applyBorder="1" applyAlignment="1">
      <alignment horizontal="center" vertical="center" wrapText="1"/>
      <protection/>
    </xf>
    <xf numFmtId="0" fontId="16" fillId="0" borderId="18" xfId="51" applyFont="1" applyBorder="1" applyAlignment="1">
      <alignment horizontal="center" vertical="center"/>
      <protection/>
    </xf>
    <xf numFmtId="49" fontId="16" fillId="0" borderId="18" xfId="51" applyNumberFormat="1" applyFont="1" applyBorder="1" applyAlignment="1">
      <alignment horizontal="center" vertical="center"/>
      <protection/>
    </xf>
    <xf numFmtId="0" fontId="16" fillId="0" borderId="19" xfId="51" applyFont="1" applyBorder="1" applyAlignment="1">
      <alignment horizontal="center" vertical="center"/>
      <protection/>
    </xf>
    <xf numFmtId="0" fontId="81"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Font="1" applyFill="1" applyBorder="1" applyAlignment="1">
      <alignment horizontal="center" vertical="center"/>
    </xf>
    <xf numFmtId="0" fontId="81"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5"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6" xfId="0" applyFont="1" applyFill="1" applyBorder="1" applyAlignment="1">
      <alignment horizontal="center" vertical="center"/>
    </xf>
    <xf numFmtId="0" fontId="0" fillId="33" borderId="27" xfId="0" applyFill="1" applyBorder="1" applyAlignment="1">
      <alignment horizontal="center"/>
    </xf>
    <xf numFmtId="0" fontId="13" fillId="39" borderId="19"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49" fontId="79" fillId="0" borderId="10" xfId="0" applyNumberFormat="1" applyFont="1" applyBorder="1" applyAlignment="1">
      <alignment horizontal="center" vertical="center"/>
    </xf>
    <xf numFmtId="0" fontId="76"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3" xfId="0" applyFont="1" applyFill="1" applyBorder="1" applyAlignment="1">
      <alignment horizontal="center" vertical="center"/>
    </xf>
    <xf numFmtId="0" fontId="30"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79" fillId="33" borderId="10"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15" xfId="0" applyFont="1"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8" fillId="33"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83" fillId="0" borderId="13" xfId="0" applyFont="1" applyBorder="1" applyAlignment="1">
      <alignment vertical="center"/>
    </xf>
    <xf numFmtId="0" fontId="85" fillId="7" borderId="10" xfId="0" applyFont="1" applyFill="1" applyBorder="1" applyAlignment="1">
      <alignment horizontal="center" vertical="center"/>
    </xf>
    <xf numFmtId="0" fontId="85" fillId="40" borderId="19" xfId="0" applyFont="1" applyFill="1" applyBorder="1" applyAlignment="1">
      <alignment horizontal="center" vertical="center"/>
    </xf>
    <xf numFmtId="49" fontId="78" fillId="44" borderId="10" xfId="0" applyNumberFormat="1" applyFont="1" applyFill="1" applyBorder="1" applyAlignment="1">
      <alignment horizontal="center" vertical="center"/>
    </xf>
    <xf numFmtId="164" fontId="78" fillId="44" borderId="10" xfId="0" applyNumberFormat="1" applyFont="1" applyFill="1" applyBorder="1" applyAlignment="1">
      <alignment horizontal="center" vertical="center"/>
    </xf>
    <xf numFmtId="49" fontId="78" fillId="44" borderId="13" xfId="0" applyNumberFormat="1" applyFont="1" applyFill="1" applyBorder="1" applyAlignment="1">
      <alignment horizontal="center" vertical="center"/>
    </xf>
    <xf numFmtId="0" fontId="81" fillId="33" borderId="14" xfId="0" applyFont="1" applyFill="1" applyBorder="1" applyAlignment="1">
      <alignment horizontal="center" vertical="center"/>
    </xf>
    <xf numFmtId="0" fontId="0" fillId="0" borderId="0" xfId="0" applyAlignment="1">
      <alignment wrapText="1"/>
    </xf>
    <xf numFmtId="0" fontId="86" fillId="0" borderId="0" xfId="0" applyFont="1" applyAlignment="1">
      <alignment horizontal="center" wrapText="1"/>
    </xf>
    <xf numFmtId="0" fontId="13" fillId="39"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7"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4" fillId="37" borderId="10" xfId="51" applyFont="1" applyFill="1" applyBorder="1" applyAlignment="1">
      <alignment horizontal="center" vertical="center" wrapText="1"/>
      <protection/>
    </xf>
    <xf numFmtId="0" fontId="34" fillId="37" borderId="10" xfId="51" applyFont="1" applyFill="1" applyBorder="1" applyAlignment="1">
      <alignment horizontal="center" vertical="center"/>
      <protection/>
    </xf>
    <xf numFmtId="49" fontId="34" fillId="37" borderId="10" xfId="51" applyNumberFormat="1" applyFont="1" applyFill="1" applyBorder="1" applyAlignment="1">
      <alignment horizontal="center" vertical="center"/>
      <protection/>
    </xf>
    <xf numFmtId="0" fontId="35" fillId="0" borderId="10" xfId="51" applyFont="1" applyBorder="1" applyAlignment="1">
      <alignment horizontal="center" vertical="center"/>
      <protection/>
    </xf>
    <xf numFmtId="16" fontId="36" fillId="37" borderId="10" xfId="0" applyNumberFormat="1" applyFont="1" applyFill="1" applyBorder="1" applyAlignment="1">
      <alignment horizontal="center" vertical="center"/>
    </xf>
    <xf numFmtId="0" fontId="1" fillId="0" borderId="10" xfId="43" applyFont="1" applyBorder="1" applyAlignment="1">
      <alignment horizontal="center" vertical="center" wrapText="1"/>
      <protection/>
    </xf>
    <xf numFmtId="0" fontId="38" fillId="37" borderId="10" xfId="51" applyFont="1" applyFill="1" applyBorder="1" applyAlignment="1">
      <alignment horizontal="center" vertical="center" wrapText="1"/>
      <protection/>
    </xf>
    <xf numFmtId="0" fontId="34" fillId="43" borderId="10" xfId="51" applyFont="1" applyFill="1" applyBorder="1" applyAlignment="1">
      <alignment horizontal="center" vertical="center" wrapText="1"/>
      <protection/>
    </xf>
    <xf numFmtId="0" fontId="34" fillId="43" borderId="10" xfId="51" applyFont="1" applyFill="1" applyBorder="1" applyAlignment="1">
      <alignment horizontal="center" vertical="center"/>
      <protection/>
    </xf>
    <xf numFmtId="49" fontId="34" fillId="43" borderId="10" xfId="51" applyNumberFormat="1" applyFont="1" applyFill="1" applyBorder="1" applyAlignment="1">
      <alignment horizontal="center" vertical="center"/>
      <protection/>
    </xf>
    <xf numFmtId="0" fontId="35" fillId="35" borderId="10" xfId="51" applyFont="1" applyFill="1" applyBorder="1" applyAlignment="1">
      <alignment horizontal="center" vertical="center"/>
      <protection/>
    </xf>
    <xf numFmtId="0" fontId="37" fillId="40" borderId="10" xfId="0" applyFont="1" applyFill="1" applyBorder="1" applyAlignment="1">
      <alignment horizontal="center" vertical="center"/>
    </xf>
    <xf numFmtId="0" fontId="37" fillId="37" borderId="10" xfId="0" applyFont="1" applyFill="1" applyBorder="1" applyAlignment="1">
      <alignment horizontal="center" vertical="center"/>
    </xf>
    <xf numFmtId="0" fontId="37" fillId="41" borderId="10" xfId="51" applyFont="1" applyFill="1" applyBorder="1" applyAlignment="1">
      <alignment horizontal="center" vertical="center"/>
      <protection/>
    </xf>
    <xf numFmtId="0" fontId="36" fillId="39" borderId="10" xfId="0" applyFont="1" applyFill="1" applyBorder="1" applyAlignment="1">
      <alignment horizontal="center" vertical="center"/>
    </xf>
    <xf numFmtId="0" fontId="36" fillId="37" borderId="10" xfId="51" applyFont="1" applyFill="1" applyBorder="1" applyAlignment="1">
      <alignment horizontal="center" vertical="center"/>
      <protection/>
    </xf>
    <xf numFmtId="0" fontId="37" fillId="41" borderId="10" xfId="0" applyFont="1" applyFill="1" applyBorder="1" applyAlignment="1">
      <alignment horizontal="center" vertical="center"/>
    </xf>
    <xf numFmtId="0" fontId="17" fillId="40" borderId="23" xfId="0" applyFont="1" applyFill="1" applyBorder="1" applyAlignment="1">
      <alignment horizontal="center" vertical="center"/>
    </xf>
    <xf numFmtId="0" fontId="17" fillId="37" borderId="23" xfId="0" applyFont="1" applyFill="1" applyBorder="1" applyAlignment="1">
      <alignment horizontal="center" vertical="center"/>
    </xf>
    <xf numFmtId="0" fontId="17" fillId="41" borderId="23" xfId="51" applyFont="1" applyFill="1" applyBorder="1" applyAlignment="1">
      <alignment horizontal="center" vertical="center"/>
      <protection/>
    </xf>
    <xf numFmtId="0" fontId="13" fillId="37" borderId="23" xfId="51" applyFont="1" applyFill="1" applyBorder="1" applyAlignment="1">
      <alignment horizontal="center" vertical="center"/>
      <protection/>
    </xf>
    <xf numFmtId="0" fontId="9" fillId="39" borderId="18" xfId="0"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9" borderId="10" xfId="0" applyNumberFormat="1" applyFont="1" applyFill="1" applyBorder="1" applyAlignment="1">
      <alignment horizontal="center" vertical="center"/>
    </xf>
    <xf numFmtId="0" fontId="34" fillId="39" borderId="10" xfId="0" applyFont="1" applyFill="1" applyBorder="1" applyAlignment="1">
      <alignment horizontal="center" vertical="center"/>
    </xf>
    <xf numFmtId="0" fontId="34" fillId="33" borderId="10" xfId="0" applyFont="1" applyFill="1" applyBorder="1" applyAlignment="1">
      <alignment horizontal="center" vertical="center"/>
    </xf>
    <xf numFmtId="0" fontId="34" fillId="43" borderId="10" xfId="0" applyFont="1" applyFill="1" applyBorder="1" applyAlignment="1">
      <alignment horizontal="center" vertical="center"/>
    </xf>
    <xf numFmtId="49" fontId="34" fillId="43" borderId="18" xfId="0" applyNumberFormat="1" applyFont="1" applyFill="1" applyBorder="1" applyAlignment="1">
      <alignment horizontal="center" vertical="center"/>
    </xf>
    <xf numFmtId="0" fontId="34" fillId="43" borderId="19" xfId="0" applyFont="1" applyFill="1" applyBorder="1" applyAlignment="1">
      <alignment horizontal="center" vertical="center"/>
    </xf>
    <xf numFmtId="49" fontId="34" fillId="39" borderId="18" xfId="0" applyNumberFormat="1" applyFont="1" applyFill="1" applyBorder="1" applyAlignment="1">
      <alignment horizontal="center" vertical="center"/>
    </xf>
    <xf numFmtId="0" fontId="34" fillId="39" borderId="19" xfId="0" applyFont="1" applyFill="1" applyBorder="1" applyAlignment="1">
      <alignment horizontal="center" vertical="center"/>
    </xf>
    <xf numFmtId="0" fontId="34" fillId="37" borderId="18" xfId="0" applyFont="1" applyFill="1" applyBorder="1" applyAlignment="1">
      <alignment horizontal="center" vertical="center" wrapText="1"/>
    </xf>
    <xf numFmtId="0" fontId="34" fillId="37" borderId="18" xfId="0" applyFont="1" applyFill="1" applyBorder="1" applyAlignment="1">
      <alignment horizontal="center" vertical="center"/>
    </xf>
    <xf numFmtId="49" fontId="34" fillId="37" borderId="18" xfId="0" applyNumberFormat="1" applyFont="1" applyFill="1" applyBorder="1" applyAlignment="1">
      <alignment horizontal="center" vertical="center"/>
    </xf>
    <xf numFmtId="0" fontId="34" fillId="37" borderId="19" xfId="0" applyFont="1" applyFill="1" applyBorder="1" applyAlignment="1">
      <alignment horizontal="center" vertical="center"/>
    </xf>
    <xf numFmtId="0" fontId="0" fillId="0" borderId="10" xfId="0" applyFont="1" applyBorder="1" applyAlignment="1">
      <alignment horizontal="center" vertical="center"/>
    </xf>
    <xf numFmtId="0" fontId="34" fillId="37" borderId="10" xfId="0" applyFont="1" applyFill="1" applyBorder="1" applyAlignment="1">
      <alignment horizontal="center" vertical="center" wrapText="1"/>
    </xf>
    <xf numFmtId="0" fontId="34" fillId="37" borderId="10" xfId="0" applyFont="1" applyFill="1" applyBorder="1" applyAlignment="1">
      <alignment horizontal="center" vertical="center"/>
    </xf>
    <xf numFmtId="49" fontId="34" fillId="37" borderId="10" xfId="0" applyNumberFormat="1" applyFont="1" applyFill="1" applyBorder="1" applyAlignment="1">
      <alignment horizontal="center" vertical="center"/>
    </xf>
    <xf numFmtId="0" fontId="34" fillId="43" borderId="18" xfId="0" applyFont="1" applyFill="1" applyBorder="1" applyAlignment="1">
      <alignment horizontal="center" vertical="center" wrapText="1"/>
    </xf>
    <xf numFmtId="0" fontId="34"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7" fillId="42" borderId="15" xfId="0" applyFont="1" applyFill="1" applyBorder="1" applyAlignment="1">
      <alignment horizontal="center" vertical="center"/>
    </xf>
    <xf numFmtId="0" fontId="83" fillId="0" borderId="14" xfId="0" applyFont="1" applyBorder="1" applyAlignment="1">
      <alignment horizontal="left" vertical="center"/>
    </xf>
    <xf numFmtId="0" fontId="34" fillId="39" borderId="18" xfId="0" applyFont="1" applyFill="1" applyBorder="1" applyAlignment="1">
      <alignment horizontal="center" vertical="center"/>
    </xf>
    <xf numFmtId="0" fontId="34" fillId="39" borderId="18" xfId="0" applyFont="1" applyFill="1" applyBorder="1" applyAlignment="1">
      <alignment horizontal="center" vertical="center" wrapText="1"/>
    </xf>
    <xf numFmtId="0" fontId="17" fillId="41" borderId="23" xfId="0" applyFont="1" applyFill="1" applyBorder="1" applyAlignment="1">
      <alignment horizontal="center" vertical="center"/>
    </xf>
    <xf numFmtId="0" fontId="36" fillId="40" borderId="10" xfId="51" applyFont="1" applyFill="1" applyBorder="1" applyAlignment="1">
      <alignment horizontal="center" vertical="center"/>
      <protection/>
    </xf>
    <xf numFmtId="0" fontId="88" fillId="33" borderId="15" xfId="0" applyFont="1" applyFill="1" applyBorder="1" applyAlignment="1">
      <alignment horizontal="center" vertical="center"/>
    </xf>
    <xf numFmtId="0" fontId="16"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8" fillId="33" borderId="10" xfId="0" applyFont="1" applyFill="1" applyBorder="1" applyAlignment="1">
      <alignment horizontal="center" vertical="center"/>
    </xf>
    <xf numFmtId="0" fontId="34" fillId="37" borderId="15" xfId="0" applyFont="1" applyFill="1" applyBorder="1" applyAlignment="1">
      <alignment horizontal="center" vertical="center" wrapText="1"/>
    </xf>
    <xf numFmtId="0" fontId="34" fillId="37" borderId="15" xfId="0" applyFont="1" applyFill="1" applyBorder="1" applyAlignment="1">
      <alignment horizontal="center" vertical="center"/>
    </xf>
    <xf numFmtId="49" fontId="34"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7" fillId="40" borderId="15" xfId="0" applyFont="1" applyFill="1" applyBorder="1" applyAlignment="1">
      <alignment horizontal="center" vertical="center"/>
    </xf>
    <xf numFmtId="0" fontId="17" fillId="37" borderId="15" xfId="0" applyFont="1" applyFill="1" applyBorder="1" applyAlignment="1">
      <alignment horizontal="center" vertical="center"/>
    </xf>
    <xf numFmtId="0" fontId="13" fillId="39" borderId="15" xfId="0" applyFont="1" applyFill="1" applyBorder="1" applyAlignment="1">
      <alignment horizontal="center" vertical="center"/>
    </xf>
    <xf numFmtId="0" fontId="20"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6" fillId="0" borderId="12" xfId="0" applyFont="1" applyBorder="1" applyAlignment="1">
      <alignment horizontal="center" vertical="center"/>
    </xf>
    <xf numFmtId="0" fontId="40" fillId="33" borderId="10" xfId="0" applyFont="1" applyFill="1" applyBorder="1" applyAlignment="1">
      <alignment horizontal="center" vertical="center"/>
    </xf>
    <xf numFmtId="49" fontId="40" fillId="39" borderId="10" xfId="0" applyNumberFormat="1" applyFont="1" applyFill="1" applyBorder="1" applyAlignment="1">
      <alignment horizontal="center" vertical="center"/>
    </xf>
    <xf numFmtId="0" fontId="40" fillId="39" borderId="10"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9" fillId="0" borderId="23" xfId="51" applyBorder="1" applyAlignment="1">
      <alignment horizontal="center" vertical="center"/>
      <protection/>
    </xf>
    <xf numFmtId="49" fontId="0" fillId="0" borderId="0" xfId="0" applyNumberFormat="1" applyAlignment="1">
      <alignment horizontal="center" vertical="center"/>
    </xf>
    <xf numFmtId="0" fontId="85" fillId="0" borderId="10" xfId="0" applyFont="1" applyBorder="1" applyAlignment="1">
      <alignment horizontal="center" vertical="center"/>
    </xf>
    <xf numFmtId="49" fontId="78" fillId="6" borderId="10" xfId="0" applyNumberFormat="1" applyFont="1" applyFill="1" applyBorder="1" applyAlignment="1">
      <alignment horizontal="center" vertical="center"/>
    </xf>
    <xf numFmtId="164" fontId="78" fillId="6" borderId="10" xfId="0" applyNumberFormat="1" applyFont="1" applyFill="1" applyBorder="1" applyAlignment="1">
      <alignment horizontal="center" vertical="center"/>
    </xf>
    <xf numFmtId="0" fontId="89" fillId="33" borderId="10" xfId="0" applyFont="1" applyFill="1" applyBorder="1" applyAlignment="1">
      <alignment horizontal="center" vertical="center"/>
    </xf>
    <xf numFmtId="0" fontId="90" fillId="0" borderId="10" xfId="0" applyFont="1" applyBorder="1" applyAlignment="1">
      <alignment horizontal="center" vertical="center"/>
    </xf>
    <xf numFmtId="0" fontId="89" fillId="0" borderId="10" xfId="0" applyFont="1" applyBorder="1" applyAlignment="1">
      <alignment horizontal="center" vertical="center"/>
    </xf>
    <xf numFmtId="49" fontId="83" fillId="0" borderId="10" xfId="0" applyNumberFormat="1" applyFont="1" applyBorder="1" applyAlignment="1">
      <alignment horizontal="center" vertical="center"/>
    </xf>
    <xf numFmtId="0" fontId="87" fillId="0" borderId="10" xfId="0" applyFont="1" applyBorder="1" applyAlignment="1">
      <alignment horizontal="center" vertical="center"/>
    </xf>
    <xf numFmtId="0" fontId="81" fillId="33" borderId="12" xfId="0" applyFont="1" applyFill="1" applyBorder="1" applyAlignment="1">
      <alignment horizontal="center" vertical="center"/>
    </xf>
    <xf numFmtId="0" fontId="40" fillId="39" borderId="30" xfId="0" applyFont="1" applyFill="1" applyBorder="1" applyAlignment="1">
      <alignment horizontal="center" vertical="center"/>
    </xf>
    <xf numFmtId="0" fontId="87" fillId="0" borderId="0" xfId="0" applyFont="1" applyAlignment="1">
      <alignment/>
    </xf>
    <xf numFmtId="0" fontId="89" fillId="0" borderId="0" xfId="0" applyFont="1" applyAlignment="1">
      <alignment/>
    </xf>
    <xf numFmtId="0" fontId="36" fillId="39" borderId="19" xfId="0" applyFont="1" applyFill="1" applyBorder="1" applyAlignment="1">
      <alignment horizontal="center" vertical="center"/>
    </xf>
    <xf numFmtId="0" fontId="17" fillId="37" borderId="14" xfId="0" applyFont="1" applyFill="1" applyBorder="1" applyAlignment="1">
      <alignment horizontal="center" vertical="center"/>
    </xf>
    <xf numFmtId="0" fontId="34" fillId="37" borderId="18" xfId="51" applyFont="1" applyFill="1" applyBorder="1" applyAlignment="1">
      <alignment horizontal="center" vertical="center" wrapText="1"/>
      <protection/>
    </xf>
    <xf numFmtId="0" fontId="34" fillId="37" borderId="18" xfId="51" applyFont="1" applyFill="1" applyBorder="1" applyAlignment="1">
      <alignment horizontal="center" vertical="center"/>
      <protection/>
    </xf>
    <xf numFmtId="49" fontId="34" fillId="37" borderId="18" xfId="51" applyNumberFormat="1" applyFont="1" applyFill="1" applyBorder="1" applyAlignment="1">
      <alignment horizontal="center" vertical="center"/>
      <protection/>
    </xf>
    <xf numFmtId="0" fontId="34" fillId="37" borderId="19" xfId="51" applyFont="1" applyFill="1" applyBorder="1" applyAlignment="1">
      <alignment horizontal="center" vertical="center"/>
      <protection/>
    </xf>
    <xf numFmtId="0" fontId="35" fillId="0" borderId="19" xfId="51" applyFont="1" applyBorder="1" applyAlignment="1">
      <alignment horizontal="center" vertical="center"/>
      <protection/>
    </xf>
    <xf numFmtId="0" fontId="37" fillId="40" borderId="10" xfId="51" applyFont="1" applyFill="1" applyBorder="1" applyAlignment="1">
      <alignment horizontal="center" vertical="center"/>
      <protection/>
    </xf>
    <xf numFmtId="0" fontId="91" fillId="40" borderId="19" xfId="0" applyFont="1" applyFill="1" applyBorder="1" applyAlignment="1">
      <alignment horizontal="center" vertical="center"/>
    </xf>
    <xf numFmtId="0" fontId="37" fillId="37" borderId="19" xfId="0" applyFont="1" applyFill="1" applyBorder="1" applyAlignment="1">
      <alignment horizontal="center" vertical="center"/>
    </xf>
    <xf numFmtId="0" fontId="37" fillId="40" borderId="19" xfId="0" applyFont="1" applyFill="1" applyBorder="1" applyAlignment="1">
      <alignment horizontal="center" vertical="center"/>
    </xf>
    <xf numFmtId="0" fontId="37" fillId="41" borderId="19" xfId="0" applyFont="1" applyFill="1" applyBorder="1" applyAlignment="1">
      <alignment horizontal="center" vertical="center"/>
    </xf>
    <xf numFmtId="0" fontId="36" fillId="37" borderId="19" xfId="0" applyFont="1" applyFill="1" applyBorder="1" applyAlignment="1">
      <alignment horizontal="center" vertical="center"/>
    </xf>
    <xf numFmtId="0" fontId="80" fillId="0" borderId="19" xfId="0" applyFont="1" applyBorder="1" applyAlignment="1">
      <alignment horizontal="center" vertical="center"/>
    </xf>
    <xf numFmtId="0" fontId="91" fillId="40" borderId="10" xfId="0" applyFont="1" applyFill="1" applyBorder="1" applyAlignment="1">
      <alignment horizontal="center" vertical="center"/>
    </xf>
    <xf numFmtId="49" fontId="78" fillId="6" borderId="13"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0" fontId="44" fillId="37" borderId="10" xfId="51" applyFont="1" applyFill="1" applyBorder="1" applyAlignment="1">
      <alignment horizontal="center" vertical="center" wrapText="1"/>
      <protection/>
    </xf>
    <xf numFmtId="0" fontId="17" fillId="39" borderId="10" xfId="51" applyFont="1" applyFill="1" applyBorder="1" applyAlignment="1">
      <alignment horizontal="center" vertical="center"/>
      <protection/>
    </xf>
    <xf numFmtId="0" fontId="17" fillId="39" borderId="10" xfId="0" applyFont="1" applyFill="1" applyBorder="1" applyAlignment="1">
      <alignment horizontal="center" vertical="center"/>
    </xf>
    <xf numFmtId="0" fontId="85" fillId="33" borderId="10" xfId="0" applyFont="1" applyFill="1" applyBorder="1" applyAlignment="1">
      <alignment horizontal="center" vertical="center"/>
    </xf>
    <xf numFmtId="0" fontId="17" fillId="39" borderId="0" xfId="0" applyFont="1" applyFill="1" applyAlignment="1">
      <alignment horizontal="center" vertical="center"/>
    </xf>
    <xf numFmtId="0" fontId="17" fillId="39" borderId="10" xfId="0" applyFont="1" applyFill="1" applyBorder="1" applyAlignment="1">
      <alignment horizontal="center" vertical="center"/>
    </xf>
    <xf numFmtId="0" fontId="37" fillId="39" borderId="19" xfId="0" applyFont="1" applyFill="1" applyBorder="1" applyAlignment="1">
      <alignment horizontal="center" vertical="center"/>
    </xf>
    <xf numFmtId="0" fontId="37" fillId="39" borderId="10" xfId="0" applyFont="1" applyFill="1" applyBorder="1" applyAlignment="1">
      <alignment horizontal="center" vertical="center"/>
    </xf>
    <xf numFmtId="0" fontId="91" fillId="39" borderId="10" xfId="0" applyFont="1" applyFill="1" applyBorder="1" applyAlignment="1">
      <alignment horizontal="center" vertical="center"/>
    </xf>
    <xf numFmtId="0" fontId="17" fillId="39" borderId="23" xfId="0" applyFont="1" applyFill="1" applyBorder="1" applyAlignment="1">
      <alignment horizontal="center" vertical="center"/>
    </xf>
    <xf numFmtId="0" fontId="13" fillId="39" borderId="10" xfId="51" applyFont="1" applyFill="1" applyBorder="1" applyAlignment="1">
      <alignment horizontal="center" vertical="center"/>
      <protection/>
    </xf>
    <xf numFmtId="0" fontId="17" fillId="40" borderId="18" xfId="0" applyFont="1" applyFill="1" applyBorder="1" applyAlignment="1">
      <alignment horizontal="center" vertical="center"/>
    </xf>
    <xf numFmtId="16" fontId="79" fillId="0" borderId="13" xfId="0" applyNumberFormat="1" applyFont="1" applyBorder="1" applyAlignment="1">
      <alignment vertical="center"/>
    </xf>
    <xf numFmtId="0" fontId="34" fillId="39" borderId="10" xfId="51" applyFont="1" applyFill="1" applyBorder="1" applyAlignment="1">
      <alignment horizontal="center" vertical="center" wrapText="1"/>
      <protection/>
    </xf>
    <xf numFmtId="0" fontId="34" fillId="39" borderId="10" xfId="51" applyFont="1" applyFill="1" applyBorder="1" applyAlignment="1">
      <alignment horizontal="center" vertical="center"/>
      <protection/>
    </xf>
    <xf numFmtId="49" fontId="34" fillId="39" borderId="10" xfId="51" applyNumberFormat="1" applyFont="1" applyFill="1" applyBorder="1" applyAlignment="1">
      <alignment horizontal="center" vertical="center"/>
      <protection/>
    </xf>
    <xf numFmtId="0" fontId="44" fillId="39" borderId="10" xfId="51" applyFont="1" applyFill="1" applyBorder="1" applyAlignment="1">
      <alignment horizontal="center" vertical="center" wrapText="1"/>
      <protection/>
    </xf>
    <xf numFmtId="0" fontId="17" fillId="33" borderId="10" xfId="0" applyFont="1" applyFill="1" applyBorder="1" applyAlignment="1">
      <alignment horizontal="center" vertical="center" wrapText="1"/>
    </xf>
    <xf numFmtId="0" fontId="78" fillId="0" borderId="15" xfId="0" applyFont="1" applyBorder="1" applyAlignment="1">
      <alignment horizontal="center" vertical="center"/>
    </xf>
    <xf numFmtId="0" fontId="0" fillId="0" borderId="15" xfId="0" applyBorder="1" applyAlignment="1">
      <alignment horizontal="center" vertical="center"/>
    </xf>
    <xf numFmtId="49" fontId="40" fillId="35" borderId="10" xfId="0" applyNumberFormat="1" applyFont="1" applyFill="1" applyBorder="1" applyAlignment="1">
      <alignment horizontal="center" vertical="center"/>
    </xf>
    <xf numFmtId="0" fontId="40" fillId="35"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0" xfId="0" applyFont="1" applyFill="1" applyBorder="1" applyAlignment="1">
      <alignment horizontal="center" vertical="center"/>
    </xf>
    <xf numFmtId="49" fontId="40" fillId="37" borderId="10" xfId="0" applyNumberFormat="1" applyFont="1" applyFill="1" applyBorder="1" applyAlignment="1">
      <alignment horizontal="center" vertical="center"/>
    </xf>
    <xf numFmtId="0" fontId="40" fillId="37" borderId="19" xfId="0" applyFont="1" applyFill="1" applyBorder="1" applyAlignment="1">
      <alignment horizontal="center" vertical="center"/>
    </xf>
    <xf numFmtId="0" fontId="40" fillId="0" borderId="13" xfId="0" applyFont="1" applyBorder="1" applyAlignment="1">
      <alignment horizontal="center" vertical="center" wrapText="1"/>
    </xf>
    <xf numFmtId="0" fontId="40" fillId="43" borderId="10" xfId="0" applyFont="1" applyFill="1" applyBorder="1" applyAlignment="1">
      <alignment horizontal="center" vertical="center"/>
    </xf>
    <xf numFmtId="49" fontId="40" fillId="43" borderId="10" xfId="0" applyNumberFormat="1" applyFont="1" applyFill="1" applyBorder="1" applyAlignment="1">
      <alignment horizontal="center" vertical="center"/>
    </xf>
    <xf numFmtId="0" fontId="40" fillId="37" borderId="18" xfId="0" applyFont="1" applyFill="1" applyBorder="1" applyAlignment="1">
      <alignment horizontal="center" vertical="center" wrapText="1"/>
    </xf>
    <xf numFmtId="0" fontId="40" fillId="37" borderId="18" xfId="0" applyFont="1" applyFill="1" applyBorder="1" applyAlignment="1">
      <alignment horizontal="center" vertical="center"/>
    </xf>
    <xf numFmtId="49" fontId="40" fillId="37" borderId="18" xfId="0" applyNumberFormat="1" applyFont="1" applyFill="1" applyBorder="1" applyAlignment="1">
      <alignment horizontal="center" vertical="center"/>
    </xf>
    <xf numFmtId="0" fontId="40" fillId="0" borderId="19" xfId="0" applyFont="1" applyBorder="1" applyAlignment="1">
      <alignment horizontal="center" vertical="center"/>
    </xf>
    <xf numFmtId="0" fontId="34" fillId="39" borderId="10" xfId="0" applyFont="1" applyFill="1" applyBorder="1" applyAlignment="1">
      <alignment horizontal="center" vertical="center" wrapText="1"/>
    </xf>
    <xf numFmtId="49" fontId="16" fillId="39" borderId="22" xfId="51" applyNumberFormat="1" applyFont="1" applyFill="1" applyBorder="1" applyAlignment="1">
      <alignment horizontal="center" vertical="center"/>
      <protection/>
    </xf>
    <xf numFmtId="0" fontId="92" fillId="39" borderId="18" xfId="0" applyFont="1" applyFill="1" applyBorder="1" applyAlignment="1">
      <alignment horizontal="center" vertical="center" wrapText="1"/>
    </xf>
    <xf numFmtId="0" fontId="92" fillId="39" borderId="18" xfId="0" applyFont="1" applyFill="1" applyBorder="1" applyAlignment="1">
      <alignment horizontal="center" vertical="center"/>
    </xf>
    <xf numFmtId="0" fontId="0" fillId="33" borderId="31" xfId="0" applyFill="1" applyBorder="1" applyAlignment="1">
      <alignment horizontal="center" vertical="center"/>
    </xf>
    <xf numFmtId="0" fontId="34" fillId="39" borderId="32" xfId="0" applyFont="1" applyFill="1" applyBorder="1" applyAlignment="1">
      <alignment horizontal="center" vertical="center"/>
    </xf>
    <xf numFmtId="0" fontId="79" fillId="36" borderId="12" xfId="0" applyFont="1" applyFill="1" applyBorder="1" applyAlignment="1">
      <alignment vertical="center" textRotation="90"/>
    </xf>
    <xf numFmtId="0" fontId="0" fillId="36" borderId="10" xfId="0"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0" fillId="0" borderId="19" xfId="0" applyBorder="1" applyAlignment="1">
      <alignment/>
    </xf>
    <xf numFmtId="0" fontId="79" fillId="36" borderId="10" xfId="0" applyFont="1" applyFill="1" applyBorder="1" applyAlignment="1">
      <alignment horizontal="center" vertical="center" wrapText="1"/>
    </xf>
    <xf numFmtId="0" fontId="79" fillId="36" borderId="10" xfId="0" applyFont="1" applyFill="1" applyBorder="1" applyAlignment="1">
      <alignment horizontal="center" vertical="center"/>
    </xf>
    <xf numFmtId="0" fontId="35" fillId="0" borderId="19" xfId="0" applyFont="1" applyBorder="1" applyAlignment="1">
      <alignment/>
    </xf>
    <xf numFmtId="0" fontId="0" fillId="0" borderId="10" xfId="0" applyBorder="1" applyAlignment="1">
      <alignment horizontal="center" vertical="center" textRotation="90" wrapText="1"/>
    </xf>
    <xf numFmtId="0" fontId="85" fillId="37" borderId="10" xfId="0" applyFont="1" applyFill="1" applyBorder="1" applyAlignment="1">
      <alignment horizontal="center" vertical="center"/>
    </xf>
    <xf numFmtId="0" fontId="93" fillId="0" borderId="10" xfId="0" applyFont="1" applyBorder="1" applyAlignment="1">
      <alignment horizontal="center" vertical="center"/>
    </xf>
    <xf numFmtId="0" fontId="0" fillId="33" borderId="10" xfId="0" applyFill="1" applyBorder="1" applyAlignment="1">
      <alignment horizontal="center" vertical="center" wrapText="1"/>
    </xf>
    <xf numFmtId="0" fontId="40" fillId="39" borderId="10" xfId="0" applyFont="1" applyFill="1" applyBorder="1" applyAlignment="1">
      <alignment horizontal="center" vertical="center" wrapText="1"/>
    </xf>
    <xf numFmtId="49" fontId="79" fillId="6" borderId="10" xfId="0" applyNumberFormat="1" applyFont="1" applyFill="1" applyBorder="1" applyAlignment="1">
      <alignment horizontal="center" vertical="center"/>
    </xf>
    <xf numFmtId="164" fontId="79" fillId="6" borderId="10" xfId="0" applyNumberFormat="1" applyFont="1" applyFill="1" applyBorder="1" applyAlignment="1">
      <alignment horizontal="center" vertical="center"/>
    </xf>
    <xf numFmtId="49" fontId="79" fillId="6" borderId="13" xfId="0" applyNumberFormat="1" applyFont="1" applyFill="1" applyBorder="1" applyAlignment="1">
      <alignment horizontal="center" vertical="center"/>
    </xf>
    <xf numFmtId="0" fontId="79" fillId="33" borderId="33" xfId="0" applyFont="1" applyFill="1" applyBorder="1" applyAlignment="1">
      <alignment horizontal="center" vertical="center"/>
    </xf>
    <xf numFmtId="0" fontId="17" fillId="41" borderId="10" xfId="0" applyFont="1" applyFill="1" applyBorder="1" applyAlignment="1">
      <alignment horizontal="center" vertical="center"/>
    </xf>
    <xf numFmtId="0" fontId="34" fillId="37" borderId="22" xfId="0" applyFont="1" applyFill="1" applyBorder="1" applyAlignment="1">
      <alignment horizontal="center" vertical="center" wrapText="1"/>
    </xf>
    <xf numFmtId="0" fontId="34" fillId="37" borderId="22" xfId="0" applyFont="1" applyFill="1" applyBorder="1" applyAlignment="1">
      <alignment horizontal="center" vertical="center"/>
    </xf>
    <xf numFmtId="49" fontId="34" fillId="37" borderId="22" xfId="0" applyNumberFormat="1" applyFont="1" applyFill="1" applyBorder="1" applyAlignment="1">
      <alignment horizontal="center" vertical="center"/>
    </xf>
    <xf numFmtId="0" fontId="34" fillId="37" borderId="23" xfId="0" applyFont="1" applyFill="1" applyBorder="1" applyAlignment="1">
      <alignment horizontal="center" vertical="center"/>
    </xf>
    <xf numFmtId="0" fontId="35" fillId="0" borderId="23" xfId="0" applyFont="1" applyBorder="1" applyAlignment="1">
      <alignment/>
    </xf>
    <xf numFmtId="0" fontId="46" fillId="37" borderId="18" xfId="0" applyFont="1" applyFill="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0" fontId="79" fillId="36" borderId="13" xfId="0" applyFont="1" applyFill="1" applyBorder="1" applyAlignment="1">
      <alignment horizontal="center" vertical="center"/>
    </xf>
    <xf numFmtId="0" fontId="79" fillId="36" borderId="14" xfId="0" applyFont="1" applyFill="1" applyBorder="1" applyAlignment="1">
      <alignment horizontal="center" vertical="center"/>
    </xf>
    <xf numFmtId="0" fontId="79" fillId="36" borderId="10" xfId="0" applyFont="1" applyFill="1" applyBorder="1" applyAlignment="1">
      <alignment horizontal="center" vertical="center"/>
    </xf>
    <xf numFmtId="0" fontId="79" fillId="36" borderId="12" xfId="0" applyFont="1" applyFill="1" applyBorder="1" applyAlignment="1">
      <alignment horizontal="center" vertical="center"/>
    </xf>
    <xf numFmtId="0" fontId="79" fillId="36" borderId="15" xfId="0" applyFont="1" applyFill="1" applyBorder="1" applyAlignment="1">
      <alignment horizontal="center" vertical="center"/>
    </xf>
    <xf numFmtId="0" fontId="78" fillId="0" borderId="10" xfId="0" applyFont="1" applyBorder="1" applyAlignment="1">
      <alignment horizontal="center" vertical="center"/>
    </xf>
    <xf numFmtId="0" fontId="13" fillId="37" borderId="10" xfId="51" applyFont="1" applyFill="1" applyBorder="1" applyAlignment="1">
      <alignment horizontal="center" vertical="center" wrapText="1"/>
      <protection/>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wrapText="1"/>
    </xf>
    <xf numFmtId="16" fontId="17" fillId="33" borderId="11" xfId="0" applyNumberFormat="1"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4" fillId="0" borderId="10" xfId="0" applyFont="1" applyBorder="1" applyAlignment="1">
      <alignment horizontal="center" vertical="center" wrapText="1"/>
    </xf>
    <xf numFmtId="0" fontId="79" fillId="36" borderId="17" xfId="0" applyFont="1" applyFill="1" applyBorder="1" applyAlignment="1">
      <alignment horizontal="center" vertical="center" wrapText="1"/>
    </xf>
    <xf numFmtId="0" fontId="79" fillId="36" borderId="14" xfId="0" applyFont="1" applyFill="1" applyBorder="1" applyAlignment="1">
      <alignment horizontal="center" vertical="center" wrapText="1"/>
    </xf>
    <xf numFmtId="0" fontId="0" fillId="0" borderId="10" xfId="0" applyBorder="1" applyAlignment="1">
      <alignment horizontal="center" vertical="center"/>
    </xf>
    <xf numFmtId="0" fontId="17" fillId="36" borderId="10" xfId="0" applyFont="1" applyFill="1" applyBorder="1" applyAlignment="1">
      <alignment horizontal="center" vertical="center" wrapText="1"/>
    </xf>
    <xf numFmtId="16" fontId="17" fillId="33" borderId="20" xfId="0" applyNumberFormat="1"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5" fillId="0" borderId="10" xfId="0" applyFont="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16" fontId="17" fillId="37" borderId="29" xfId="0" applyNumberFormat="1" applyFont="1" applyFill="1" applyBorder="1" applyAlignment="1">
      <alignment horizontal="center" vertical="center" wrapText="1"/>
    </xf>
    <xf numFmtId="0" fontId="17" fillId="37" borderId="35" xfId="0" applyFont="1" applyFill="1" applyBorder="1" applyAlignment="1">
      <alignment horizontal="center" vertical="center" wrapText="1"/>
    </xf>
    <xf numFmtId="16" fontId="17" fillId="37" borderId="29" xfId="0" applyNumberFormat="1" applyFont="1" applyFill="1" applyBorder="1" applyAlignment="1">
      <alignment horizontal="center" vertical="center"/>
    </xf>
    <xf numFmtId="0" fontId="17" fillId="37" borderId="35" xfId="0" applyFont="1" applyFill="1" applyBorder="1" applyAlignment="1">
      <alignment horizontal="center" vertical="center"/>
    </xf>
    <xf numFmtId="0" fontId="13" fillId="33" borderId="10" xfId="0" applyFont="1" applyFill="1" applyBorder="1" applyAlignment="1">
      <alignment horizontal="center" vertical="center" wrapText="1"/>
    </xf>
    <xf numFmtId="0" fontId="10" fillId="7" borderId="13"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4" xfId="0" applyFont="1" applyFill="1" applyBorder="1" applyAlignment="1" quotePrefix="1">
      <alignment horizontal="center" vertical="center"/>
    </xf>
    <xf numFmtId="0" fontId="31" fillId="7"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0" xfId="0" applyFont="1" applyFill="1" applyBorder="1" applyAlignment="1">
      <alignment horizontal="center" vertical="center"/>
    </xf>
    <xf numFmtId="0" fontId="13" fillId="0" borderId="10" xfId="0" applyFont="1" applyBorder="1" applyAlignment="1">
      <alignment horizontal="center" vertical="center"/>
    </xf>
    <xf numFmtId="0" fontId="13" fillId="37"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13" fillId="37" borderId="12"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3" fillId="37" borderId="37" xfId="52" applyFont="1" applyFill="1" applyBorder="1" applyAlignment="1">
      <alignment horizontal="center" vertical="center" wrapText="1"/>
      <protection/>
    </xf>
    <xf numFmtId="0" fontId="13" fillId="37" borderId="38" xfId="52" applyFont="1" applyFill="1" applyBorder="1" applyAlignment="1">
      <alignment horizontal="center" vertical="center" wrapText="1"/>
      <protection/>
    </xf>
    <xf numFmtId="16" fontId="17" fillId="33" borderId="29" xfId="0" applyNumberFormat="1" applyFont="1" applyFill="1" applyBorder="1" applyAlignment="1">
      <alignment horizontal="center" vertical="center"/>
    </xf>
    <xf numFmtId="0" fontId="17" fillId="33" borderId="35" xfId="0" applyFont="1" applyFill="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78" fillId="0" borderId="13" xfId="0" applyFont="1" applyBorder="1" applyAlignment="1">
      <alignment horizontal="center" vertical="center"/>
    </xf>
    <xf numFmtId="0" fontId="78" fillId="0" borderId="17" xfId="0" applyFont="1" applyBorder="1" applyAlignment="1">
      <alignment horizontal="center" vertical="center"/>
    </xf>
    <xf numFmtId="0" fontId="78" fillId="0" borderId="14" xfId="0" applyFont="1" applyBorder="1" applyAlignment="1">
      <alignment horizontal="center" vertical="center"/>
    </xf>
    <xf numFmtId="0" fontId="79" fillId="36" borderId="10" xfId="0" applyFont="1" applyFill="1" applyBorder="1" applyAlignment="1">
      <alignment horizontal="center" vertical="center" wrapText="1"/>
    </xf>
    <xf numFmtId="0" fontId="79" fillId="36" borderId="10" xfId="0" applyFont="1" applyFill="1" applyBorder="1" applyAlignment="1">
      <alignment horizontal="center" vertical="center" textRotation="90"/>
    </xf>
    <xf numFmtId="0" fontId="78" fillId="0" borderId="12" xfId="0" applyFont="1" applyBorder="1" applyAlignment="1">
      <alignment horizontal="center" vertical="center"/>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78" fillId="0" borderId="12"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39" xfId="0" applyFont="1" applyBorder="1" applyAlignment="1">
      <alignment horizontal="center" vertical="center" wrapText="1"/>
    </xf>
    <xf numFmtId="0" fontId="0" fillId="0" borderId="0" xfId="0" applyAlignment="1">
      <alignment horizontal="center" vertical="center"/>
    </xf>
    <xf numFmtId="0" fontId="78" fillId="36" borderId="24" xfId="0" applyFont="1" applyFill="1" applyBorder="1" applyAlignment="1">
      <alignment horizontal="center" vertical="center"/>
    </xf>
    <xf numFmtId="0" fontId="78" fillId="36" borderId="11" xfId="0" applyFont="1" applyFill="1" applyBorder="1" applyAlignment="1">
      <alignment horizontal="center" vertical="center"/>
    </xf>
    <xf numFmtId="0" fontId="78" fillId="36" borderId="13" xfId="0" applyFont="1" applyFill="1" applyBorder="1" applyAlignment="1">
      <alignment horizontal="center" vertical="center"/>
    </xf>
    <xf numFmtId="0" fontId="78" fillId="36" borderId="17" xfId="0" applyFont="1" applyFill="1" applyBorder="1" applyAlignment="1">
      <alignment horizontal="center" vertical="center"/>
    </xf>
    <xf numFmtId="49" fontId="83" fillId="6" borderId="13" xfId="0" applyNumberFormat="1" applyFont="1" applyFill="1" applyBorder="1" applyAlignment="1">
      <alignment horizontal="center" vertical="center"/>
    </xf>
    <xf numFmtId="49" fontId="83" fillId="6" borderId="17" xfId="0" applyNumberFormat="1" applyFont="1" applyFill="1" applyBorder="1" applyAlignment="1">
      <alignment horizontal="center" vertical="center"/>
    </xf>
    <xf numFmtId="49" fontId="83" fillId="6" borderId="14" xfId="0" applyNumberFormat="1" applyFont="1" applyFill="1" applyBorder="1" applyAlignment="1">
      <alignment horizontal="center" vertical="center"/>
    </xf>
    <xf numFmtId="0" fontId="79" fillId="0" borderId="10" xfId="0" applyFont="1" applyBorder="1" applyAlignment="1">
      <alignment horizontal="center" vertical="center"/>
    </xf>
    <xf numFmtId="0" fontId="78" fillId="36" borderId="34" xfId="0" applyFont="1" applyFill="1" applyBorder="1" applyAlignment="1">
      <alignment horizontal="center" vertical="center"/>
    </xf>
    <xf numFmtId="0" fontId="78" fillId="0" borderId="24" xfId="0" applyFont="1" applyBorder="1" applyAlignment="1">
      <alignment horizontal="center" vertical="center"/>
    </xf>
    <xf numFmtId="0" fontId="78" fillId="0" borderId="34" xfId="0" applyFont="1" applyBorder="1" applyAlignment="1">
      <alignment horizontal="center" vertical="center"/>
    </xf>
    <xf numFmtId="0" fontId="78" fillId="0" borderId="11" xfId="0" applyFont="1" applyBorder="1" applyAlignment="1">
      <alignment horizontal="center" vertical="center"/>
    </xf>
    <xf numFmtId="0" fontId="79" fillId="0" borderId="17" xfId="0" applyFont="1" applyBorder="1" applyAlignment="1">
      <alignment horizontal="center" vertical="center"/>
    </xf>
    <xf numFmtId="0" fontId="79" fillId="0" borderId="14" xfId="0" applyFont="1" applyBorder="1" applyAlignment="1">
      <alignment horizontal="center" vertical="center"/>
    </xf>
    <xf numFmtId="0" fontId="78" fillId="36" borderId="14" xfId="0" applyFont="1" applyFill="1" applyBorder="1" applyAlignment="1">
      <alignment horizontal="center" vertical="center"/>
    </xf>
    <xf numFmtId="49" fontId="93" fillId="6" borderId="13" xfId="0" applyNumberFormat="1" applyFont="1" applyFill="1" applyBorder="1" applyAlignment="1">
      <alignment horizontal="center" vertical="center"/>
    </xf>
    <xf numFmtId="49" fontId="93" fillId="6" borderId="17" xfId="0" applyNumberFormat="1" applyFont="1" applyFill="1" applyBorder="1" applyAlignment="1">
      <alignment horizontal="center" vertical="center"/>
    </xf>
    <xf numFmtId="49" fontId="93" fillId="6" borderId="14" xfId="0" applyNumberFormat="1" applyFont="1" applyFill="1" applyBorder="1" applyAlignment="1">
      <alignment horizontal="center" vertical="center"/>
    </xf>
    <xf numFmtId="49" fontId="93" fillId="44" borderId="13" xfId="0" applyNumberFormat="1" applyFont="1" applyFill="1" applyBorder="1" applyAlignment="1">
      <alignment horizontal="center" vertical="center"/>
    </xf>
    <xf numFmtId="49" fontId="93" fillId="44" borderId="17" xfId="0" applyNumberFormat="1" applyFont="1" applyFill="1" applyBorder="1" applyAlignment="1">
      <alignment horizontal="center" vertical="center"/>
    </xf>
    <xf numFmtId="49" fontId="93" fillId="44" borderId="14"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76" fillId="33" borderId="13" xfId="0" applyFont="1" applyFill="1" applyBorder="1" applyAlignment="1">
      <alignment horizontal="center" vertical="center"/>
    </xf>
    <xf numFmtId="0" fontId="76" fillId="33" borderId="14" xfId="0" applyFont="1" applyFill="1" applyBorder="1" applyAlignment="1">
      <alignment horizontal="center" vertical="center"/>
    </xf>
    <xf numFmtId="0" fontId="78" fillId="33" borderId="10" xfId="0" applyFont="1" applyFill="1" applyBorder="1" applyAlignment="1">
      <alignment horizontal="center" vertical="center"/>
    </xf>
    <xf numFmtId="0" fontId="86" fillId="0" borderId="16" xfId="0" applyFont="1" applyBorder="1" applyAlignment="1">
      <alignment horizontal="center" vertical="center"/>
    </xf>
    <xf numFmtId="0" fontId="86" fillId="0" borderId="25" xfId="0" applyFont="1" applyBorder="1" applyAlignment="1">
      <alignment horizontal="center" vertical="center"/>
    </xf>
    <xf numFmtId="0" fontId="86" fillId="0" borderId="24" xfId="0" applyFont="1" applyBorder="1" applyAlignment="1">
      <alignment horizontal="center" vertical="center"/>
    </xf>
    <xf numFmtId="0" fontId="86" fillId="0" borderId="34" xfId="0" applyFont="1" applyBorder="1" applyAlignment="1">
      <alignment horizontal="center" vertical="center"/>
    </xf>
    <xf numFmtId="0" fontId="86" fillId="0" borderId="13" xfId="0" applyFont="1" applyBorder="1" applyAlignment="1">
      <alignment horizontal="center" vertical="center"/>
    </xf>
    <xf numFmtId="0" fontId="86" fillId="0" borderId="17" xfId="0" applyFont="1" applyBorder="1" applyAlignment="1">
      <alignment horizontal="center" vertical="center"/>
    </xf>
    <xf numFmtId="0" fontId="86" fillId="0" borderId="14" xfId="0" applyFont="1" applyBorder="1" applyAlignment="1">
      <alignment horizontal="center" vertical="center"/>
    </xf>
    <xf numFmtId="0" fontId="83" fillId="0" borderId="10" xfId="0" applyFont="1" applyBorder="1" applyAlignment="1">
      <alignment horizontal="center" vertical="center"/>
    </xf>
    <xf numFmtId="0" fontId="78" fillId="0" borderId="16" xfId="0" applyFont="1" applyBorder="1" applyAlignment="1">
      <alignment horizontal="center" vertical="center" wrapText="1"/>
    </xf>
    <xf numFmtId="0" fontId="78" fillId="0" borderId="25"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xf>
    <xf numFmtId="0" fontId="76" fillId="33" borderId="16" xfId="0" applyFont="1" applyFill="1" applyBorder="1" applyAlignment="1">
      <alignment horizontal="center" vertical="center"/>
    </xf>
    <xf numFmtId="0" fontId="76" fillId="33" borderId="25" xfId="0" applyFont="1" applyFill="1" applyBorder="1" applyAlignment="1">
      <alignment horizontal="center" vertical="center"/>
    </xf>
    <xf numFmtId="0" fontId="0" fillId="33" borderId="12" xfId="0" applyFill="1" applyBorder="1" applyAlignment="1">
      <alignment horizontal="center" vertical="center"/>
    </xf>
    <xf numFmtId="0" fontId="79" fillId="0" borderId="13" xfId="0" applyFont="1" applyBorder="1" applyAlignment="1">
      <alignment horizontal="center" vertical="center"/>
    </xf>
    <xf numFmtId="0" fontId="79" fillId="33" borderId="10"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17" fillId="39" borderId="13"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5" xfId="0" applyFill="1" applyBorder="1" applyAlignment="1">
      <alignment horizontal="center" vertical="center"/>
    </xf>
    <xf numFmtId="0" fontId="78" fillId="35" borderId="10" xfId="0" applyFont="1" applyFill="1" applyBorder="1" applyAlignment="1">
      <alignment horizontal="center" vertical="center"/>
    </xf>
    <xf numFmtId="0" fontId="78" fillId="35" borderId="13" xfId="0" applyFont="1" applyFill="1" applyBorder="1" applyAlignment="1">
      <alignment horizontal="center" vertical="center"/>
    </xf>
    <xf numFmtId="0" fontId="78" fillId="35" borderId="14" xfId="0" applyFont="1" applyFill="1" applyBorder="1" applyAlignment="1">
      <alignment horizontal="center" vertical="center"/>
    </xf>
    <xf numFmtId="0" fontId="78" fillId="35" borderId="17" xfId="0" applyFont="1" applyFill="1" applyBorder="1" applyAlignment="1">
      <alignment horizontal="center" vertical="center"/>
    </xf>
    <xf numFmtId="0" fontId="83" fillId="35" borderId="10" xfId="0" applyFont="1" applyFill="1" applyBorder="1" applyAlignment="1">
      <alignment horizontal="center" vertical="center"/>
    </xf>
    <xf numFmtId="0" fontId="0" fillId="6" borderId="16" xfId="0" applyFill="1" applyBorder="1" applyAlignment="1">
      <alignment horizontal="center" vertical="center"/>
    </xf>
    <xf numFmtId="0" fontId="0" fillId="6" borderId="25" xfId="0" applyFill="1" applyBorder="1" applyAlignment="1">
      <alignment horizontal="center" vertical="center"/>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0" fillId="33" borderId="17" xfId="0" applyFill="1" applyBorder="1" applyAlignment="1">
      <alignment horizontal="center" vertical="center"/>
    </xf>
    <xf numFmtId="49" fontId="78" fillId="0" borderId="17" xfId="0" applyNumberFormat="1" applyFont="1" applyBorder="1" applyAlignment="1">
      <alignment horizontal="center" vertical="center"/>
    </xf>
    <xf numFmtId="0" fontId="78" fillId="36" borderId="10" xfId="0" applyFont="1" applyFill="1" applyBorder="1" applyAlignment="1">
      <alignment horizontal="center" vertical="center"/>
    </xf>
    <xf numFmtId="0" fontId="79" fillId="0" borderId="10" xfId="0" applyFont="1" applyBorder="1" applyAlignment="1">
      <alignment horizontal="center" vertical="center" wrapText="1"/>
    </xf>
    <xf numFmtId="0" fontId="94" fillId="0" borderId="10" xfId="0" applyFont="1" applyBorder="1" applyAlignment="1">
      <alignment horizontal="center" vertical="center"/>
    </xf>
    <xf numFmtId="0" fontId="89" fillId="0" borderId="10" xfId="0" applyFont="1" applyBorder="1" applyAlignment="1">
      <alignment horizontal="center" vertical="center"/>
    </xf>
    <xf numFmtId="0" fontId="95" fillId="0" borderId="13" xfId="0" applyFont="1" applyBorder="1" applyAlignment="1">
      <alignment horizontal="center" vertical="center"/>
    </xf>
    <xf numFmtId="0" fontId="95" fillId="0" borderId="17" xfId="0" applyFont="1" applyBorder="1" applyAlignment="1">
      <alignment horizontal="center" vertical="center"/>
    </xf>
    <xf numFmtId="0" fontId="95" fillId="0" borderId="14" xfId="0" applyFont="1" applyBorder="1" applyAlignment="1">
      <alignment horizontal="center" vertical="center"/>
    </xf>
    <xf numFmtId="0" fontId="78" fillId="0" borderId="16" xfId="0" applyFont="1" applyBorder="1" applyAlignment="1">
      <alignment horizontal="center" vertical="center"/>
    </xf>
    <xf numFmtId="0" fontId="78" fillId="0" borderId="25"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11" fillId="7" borderId="13"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4" xfId="0" applyFont="1" applyFill="1" applyBorder="1" applyAlignment="1" quotePrefix="1">
      <alignment horizontal="center" vertical="center"/>
    </xf>
    <xf numFmtId="0" fontId="11" fillId="7" borderId="13"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9" xfId="0" applyFont="1" applyBorder="1" applyAlignment="1">
      <alignment horizontal="center" vertical="center" wrapText="1"/>
    </xf>
    <xf numFmtId="49" fontId="13" fillId="0" borderId="1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79" fillId="0" borderId="0" xfId="0" applyFont="1" applyAlignment="1">
      <alignment horizontal="center"/>
    </xf>
    <xf numFmtId="0" fontId="78" fillId="0" borderId="10" xfId="0" applyFont="1" applyBorder="1" applyAlignment="1">
      <alignment horizontal="center" vertical="center" wrapText="1"/>
    </xf>
    <xf numFmtId="0" fontId="86" fillId="0" borderId="20" xfId="0" applyFont="1" applyBorder="1" applyAlignment="1">
      <alignment horizontal="center" vertical="center"/>
    </xf>
    <xf numFmtId="0" fontId="86" fillId="0" borderId="11" xfId="0" applyFont="1" applyBorder="1" applyAlignment="1">
      <alignment horizontal="center" vertical="center"/>
    </xf>
    <xf numFmtId="0" fontId="86" fillId="0" borderId="10" xfId="0" applyFont="1" applyBorder="1" applyAlignment="1">
      <alignment horizontal="center" vertical="center"/>
    </xf>
    <xf numFmtId="0" fontId="83" fillId="0" borderId="13" xfId="0" applyFont="1" applyBorder="1" applyAlignment="1">
      <alignment horizontal="center" vertical="center"/>
    </xf>
    <xf numFmtId="0" fontId="83" fillId="0" borderId="17" xfId="0" applyFont="1" applyBorder="1" applyAlignment="1">
      <alignment horizontal="center" vertical="center"/>
    </xf>
    <xf numFmtId="0" fontId="83" fillId="0" borderId="14" xfId="0" applyFont="1" applyBorder="1" applyAlignment="1">
      <alignment horizontal="center" vertical="center"/>
    </xf>
    <xf numFmtId="0" fontId="87" fillId="0" borderId="13" xfId="0" applyFont="1" applyBorder="1" applyAlignment="1">
      <alignment horizontal="center" vertical="center"/>
    </xf>
    <xf numFmtId="0" fontId="87" fillId="0" borderId="14" xfId="0" applyFont="1" applyBorder="1" applyAlignment="1">
      <alignment horizontal="center" vertical="center"/>
    </xf>
    <xf numFmtId="0" fontId="89" fillId="0" borderId="13" xfId="0" applyFont="1" applyBorder="1" applyAlignment="1">
      <alignment horizontal="center" vertical="center"/>
    </xf>
    <xf numFmtId="0" fontId="89" fillId="0" borderId="14" xfId="0" applyFont="1" applyBorder="1" applyAlignment="1">
      <alignment horizontal="center" vertical="center"/>
    </xf>
    <xf numFmtId="0" fontId="42" fillId="33" borderId="10"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2</xdr:row>
      <xdr:rowOff>133350</xdr:rowOff>
    </xdr:from>
    <xdr:to>
      <xdr:col>12</xdr:col>
      <xdr:colOff>600075</xdr:colOff>
      <xdr:row>2</xdr:row>
      <xdr:rowOff>180975</xdr:rowOff>
    </xdr:to>
    <xdr:pic>
      <xdr:nvPicPr>
        <xdr:cNvPr id="1" name="Picture 13"/>
        <xdr:cNvPicPr preferRelativeResize="1">
          <a:picLocks noChangeAspect="1"/>
        </xdr:cNvPicPr>
      </xdr:nvPicPr>
      <xdr:blipFill>
        <a:blip r:embed="rId1"/>
        <a:stretch>
          <a:fillRect/>
        </a:stretch>
      </xdr:blipFill>
      <xdr:spPr>
        <a:xfrm flipH="1">
          <a:off x="10029825" y="866775"/>
          <a:ext cx="47625" cy="47625"/>
        </a:xfrm>
        <a:prstGeom prst="rect">
          <a:avLst/>
        </a:prstGeom>
        <a:noFill/>
        <a:ln w="9525" cmpd="sng">
          <a:noFill/>
        </a:ln>
      </xdr:spPr>
    </xdr:pic>
    <xdr:clientData/>
  </xdr:twoCellAnchor>
  <xdr:twoCellAnchor editAs="oneCell">
    <xdr:from>
      <xdr:col>0</xdr:col>
      <xdr:colOff>47625</xdr:colOff>
      <xdr:row>3</xdr:row>
      <xdr:rowOff>104775</xdr:rowOff>
    </xdr:from>
    <xdr:to>
      <xdr:col>0</xdr:col>
      <xdr:colOff>1000125</xdr:colOff>
      <xdr:row>6</xdr:row>
      <xdr:rowOff>123825</xdr:rowOff>
    </xdr:to>
    <xdr:pic>
      <xdr:nvPicPr>
        <xdr:cNvPr id="2" name="Picture 13"/>
        <xdr:cNvPicPr preferRelativeResize="1">
          <a:picLocks noChangeAspect="1"/>
        </xdr:cNvPicPr>
      </xdr:nvPicPr>
      <xdr:blipFill>
        <a:blip r:embed="rId1"/>
        <a:stretch>
          <a:fillRect/>
        </a:stretch>
      </xdr:blipFill>
      <xdr:spPr>
        <a:xfrm>
          <a:off x="47625" y="1171575"/>
          <a:ext cx="952500" cy="73342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22</xdr:row>
      <xdr:rowOff>123825</xdr:rowOff>
    </xdr:to>
    <xdr:pic>
      <xdr:nvPicPr>
        <xdr:cNvPr id="3" name="Picture 13"/>
        <xdr:cNvPicPr preferRelativeResize="1">
          <a:picLocks noChangeAspect="1"/>
        </xdr:cNvPicPr>
      </xdr:nvPicPr>
      <xdr:blipFill>
        <a:blip r:embed="rId1"/>
        <a:stretch>
          <a:fillRect/>
        </a:stretch>
      </xdr:blipFill>
      <xdr:spPr>
        <a:xfrm>
          <a:off x="47625" y="5705475"/>
          <a:ext cx="952500" cy="733425"/>
        </a:xfrm>
        <a:prstGeom prst="rect">
          <a:avLst/>
        </a:prstGeom>
        <a:noFill/>
        <a:ln w="9525" cmpd="sng">
          <a:noFill/>
        </a:ln>
      </xdr:spPr>
    </xdr:pic>
    <xdr:clientData/>
  </xdr:twoCellAnchor>
  <xdr:twoCellAnchor editAs="oneCell">
    <xdr:from>
      <xdr:col>1</xdr:col>
      <xdr:colOff>342900</xdr:colOff>
      <xdr:row>40</xdr:row>
      <xdr:rowOff>66675</xdr:rowOff>
    </xdr:from>
    <xdr:to>
      <xdr:col>1</xdr:col>
      <xdr:colOff>390525</xdr:colOff>
      <xdr:row>40</xdr:row>
      <xdr:rowOff>123825</xdr:rowOff>
    </xdr:to>
    <xdr:pic>
      <xdr:nvPicPr>
        <xdr:cNvPr id="4" name="Picture 13"/>
        <xdr:cNvPicPr preferRelativeResize="1">
          <a:picLocks noChangeAspect="1"/>
        </xdr:cNvPicPr>
      </xdr:nvPicPr>
      <xdr:blipFill>
        <a:blip r:embed="rId1"/>
        <a:stretch>
          <a:fillRect/>
        </a:stretch>
      </xdr:blipFill>
      <xdr:spPr>
        <a:xfrm flipH="1">
          <a:off x="1390650" y="10906125"/>
          <a:ext cx="47625" cy="57150"/>
        </a:xfrm>
        <a:prstGeom prst="rect">
          <a:avLst/>
        </a:prstGeom>
        <a:noFill/>
        <a:ln w="9525" cmpd="sng">
          <a:noFill/>
        </a:ln>
      </xdr:spPr>
    </xdr:pic>
    <xdr:clientData/>
  </xdr:twoCellAnchor>
  <xdr:twoCellAnchor editAs="oneCell">
    <xdr:from>
      <xdr:col>2</xdr:col>
      <xdr:colOff>1000125</xdr:colOff>
      <xdr:row>39</xdr:row>
      <xdr:rowOff>66675</xdr:rowOff>
    </xdr:from>
    <xdr:to>
      <xdr:col>3</xdr:col>
      <xdr:colOff>9525</xdr:colOff>
      <xdr:row>39</xdr:row>
      <xdr:rowOff>114300</xdr:rowOff>
    </xdr:to>
    <xdr:pic>
      <xdr:nvPicPr>
        <xdr:cNvPr id="5" name="Picture 13"/>
        <xdr:cNvPicPr preferRelativeResize="1">
          <a:picLocks noChangeAspect="1"/>
        </xdr:cNvPicPr>
      </xdr:nvPicPr>
      <xdr:blipFill>
        <a:blip r:embed="rId1"/>
        <a:stretch>
          <a:fillRect/>
        </a:stretch>
      </xdr:blipFill>
      <xdr:spPr>
        <a:xfrm flipH="1" flipV="1">
          <a:off x="3095625" y="10715625"/>
          <a:ext cx="57150"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104775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5876925"/>
          <a:ext cx="952500" cy="733425"/>
        </a:xfrm>
        <a:prstGeom prst="rect">
          <a:avLst/>
        </a:prstGeom>
        <a:noFill/>
        <a:ln w="9525" cmpd="sng">
          <a:noFill/>
        </a:ln>
      </xdr:spPr>
    </xdr:pic>
    <xdr:clientData/>
  </xdr:twoCellAnchor>
  <xdr:twoCellAnchor editAs="oneCell">
    <xdr:from>
      <xdr:col>0</xdr:col>
      <xdr:colOff>47625</xdr:colOff>
      <xdr:row>37</xdr:row>
      <xdr:rowOff>104775</xdr:rowOff>
    </xdr:from>
    <xdr:to>
      <xdr:col>0</xdr:col>
      <xdr:colOff>1000125</xdr:colOff>
      <xdr:row>40</xdr:row>
      <xdr:rowOff>123825</xdr:rowOff>
    </xdr:to>
    <xdr:pic>
      <xdr:nvPicPr>
        <xdr:cNvPr id="3" name="Picture 13"/>
        <xdr:cNvPicPr preferRelativeResize="1">
          <a:picLocks noChangeAspect="1"/>
        </xdr:cNvPicPr>
      </xdr:nvPicPr>
      <xdr:blipFill>
        <a:blip r:embed="rId1"/>
        <a:stretch>
          <a:fillRect/>
        </a:stretch>
      </xdr:blipFill>
      <xdr:spPr>
        <a:xfrm>
          <a:off x="47625" y="107156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114300</xdr:rowOff>
    </xdr:to>
    <xdr:pic>
      <xdr:nvPicPr>
        <xdr:cNvPr id="1" name="Picture 13"/>
        <xdr:cNvPicPr preferRelativeResize="1">
          <a:picLocks noChangeAspect="1"/>
        </xdr:cNvPicPr>
      </xdr:nvPicPr>
      <xdr:blipFill>
        <a:blip r:embed="rId1"/>
        <a:stretch>
          <a:fillRect/>
        </a:stretch>
      </xdr:blipFill>
      <xdr:spPr>
        <a:xfrm>
          <a:off x="47625" y="1104900"/>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6010275"/>
          <a:ext cx="952500" cy="733425"/>
        </a:xfrm>
        <a:prstGeom prst="rect">
          <a:avLst/>
        </a:prstGeom>
        <a:noFill/>
        <a:ln w="9525" cmpd="sng">
          <a:noFill/>
        </a:ln>
      </xdr:spPr>
    </xdr:pic>
    <xdr:clientData/>
  </xdr:twoCellAnchor>
  <xdr:twoCellAnchor editAs="oneCell">
    <xdr:from>
      <xdr:col>3</xdr:col>
      <xdr:colOff>542925</xdr:colOff>
      <xdr:row>42</xdr:row>
      <xdr:rowOff>9525</xdr:rowOff>
    </xdr:from>
    <xdr:to>
      <xdr:col>3</xdr:col>
      <xdr:colOff>600075</xdr:colOff>
      <xdr:row>42</xdr:row>
      <xdr:rowOff>57150</xdr:rowOff>
    </xdr:to>
    <xdr:pic>
      <xdr:nvPicPr>
        <xdr:cNvPr id="3" name="Picture 13"/>
        <xdr:cNvPicPr preferRelativeResize="1">
          <a:picLocks noChangeAspect="1"/>
        </xdr:cNvPicPr>
      </xdr:nvPicPr>
      <xdr:blipFill>
        <a:blip r:embed="rId1"/>
        <a:stretch>
          <a:fillRect/>
        </a:stretch>
      </xdr:blipFill>
      <xdr:spPr>
        <a:xfrm flipH="1" flipV="1">
          <a:off x="3686175" y="11344275"/>
          <a:ext cx="57150" cy="47625"/>
        </a:xfrm>
        <a:prstGeom prst="rect">
          <a:avLst/>
        </a:prstGeom>
        <a:noFill/>
        <a:ln w="9525" cmpd="sng">
          <a:noFill/>
        </a:ln>
      </xdr:spPr>
    </xdr:pic>
    <xdr:clientData/>
  </xdr:twoCellAnchor>
  <xdr:twoCellAnchor editAs="oneCell">
    <xdr:from>
      <xdr:col>1</xdr:col>
      <xdr:colOff>419100</xdr:colOff>
      <xdr:row>38</xdr:row>
      <xdr:rowOff>152400</xdr:rowOff>
    </xdr:from>
    <xdr:to>
      <xdr:col>1</xdr:col>
      <xdr:colOff>476250</xdr:colOff>
      <xdr:row>39</xdr:row>
      <xdr:rowOff>9525</xdr:rowOff>
    </xdr:to>
    <xdr:pic>
      <xdr:nvPicPr>
        <xdr:cNvPr id="4" name="Picture 13"/>
        <xdr:cNvPicPr preferRelativeResize="1">
          <a:picLocks noChangeAspect="1"/>
        </xdr:cNvPicPr>
      </xdr:nvPicPr>
      <xdr:blipFill>
        <a:blip r:embed="rId1"/>
        <a:stretch>
          <a:fillRect/>
        </a:stretch>
      </xdr:blipFill>
      <xdr:spPr>
        <a:xfrm flipH="1" flipV="1">
          <a:off x="1466850" y="10725150"/>
          <a:ext cx="5715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12</xdr:col>
      <xdr:colOff>552450</xdr:colOff>
      <xdr:row>3</xdr:row>
      <xdr:rowOff>495300</xdr:rowOff>
    </xdr:from>
    <xdr:to>
      <xdr:col>12</xdr:col>
      <xdr:colOff>619125</xdr:colOff>
      <xdr:row>3</xdr:row>
      <xdr:rowOff>561975</xdr:rowOff>
    </xdr:to>
    <xdr:pic>
      <xdr:nvPicPr>
        <xdr:cNvPr id="3" name="Picture 13"/>
        <xdr:cNvPicPr preferRelativeResize="1">
          <a:picLocks noChangeAspect="1"/>
        </xdr:cNvPicPr>
      </xdr:nvPicPr>
      <xdr:blipFill>
        <a:blip r:embed="rId1"/>
        <a:stretch>
          <a:fillRect/>
        </a:stretch>
      </xdr:blipFill>
      <xdr:spPr>
        <a:xfrm flipH="1" flipV="1">
          <a:off x="10782300" y="1781175"/>
          <a:ext cx="66675" cy="66675"/>
        </a:xfrm>
        <a:prstGeom prst="rect">
          <a:avLst/>
        </a:prstGeom>
        <a:noFill/>
        <a:ln w="9525" cmpd="sng">
          <a:noFill/>
        </a:ln>
      </xdr:spPr>
    </xdr:pic>
    <xdr:clientData/>
  </xdr:twoCellAnchor>
  <xdr:twoCellAnchor editAs="oneCell">
    <xdr:from>
      <xdr:col>13</xdr:col>
      <xdr:colOff>247650</xdr:colOff>
      <xdr:row>3</xdr:row>
      <xdr:rowOff>152400</xdr:rowOff>
    </xdr:from>
    <xdr:to>
      <xdr:col>13</xdr:col>
      <xdr:colOff>304800</xdr:colOff>
      <xdr:row>3</xdr:row>
      <xdr:rowOff>219075</xdr:rowOff>
    </xdr:to>
    <xdr:pic>
      <xdr:nvPicPr>
        <xdr:cNvPr id="4" name="Picture 13"/>
        <xdr:cNvPicPr preferRelativeResize="1">
          <a:picLocks noChangeAspect="1"/>
        </xdr:cNvPicPr>
      </xdr:nvPicPr>
      <xdr:blipFill>
        <a:blip r:embed="rId1"/>
        <a:stretch>
          <a:fillRect/>
        </a:stretch>
      </xdr:blipFill>
      <xdr:spPr>
        <a:xfrm flipV="1">
          <a:off x="11239500" y="1438275"/>
          <a:ext cx="571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US\Downloads\2_Crit_EDT_2023-2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US\Downloads\1_Crit_EDT_2023-2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SUS\Downloads\3_Crit_EDT_Tig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crit. EdT"/>
      <sheetName val="1er Crit."/>
      <sheetName val="2ème Crit."/>
      <sheetName val="3ème Crit."/>
      <sheetName val="4ème Crit."/>
    </sheetNames>
    <sheetDataSet>
      <sheetData sheetId="0">
        <row r="4">
          <cell r="K4" t="str">
            <v>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 EdT"/>
      <sheetName val="1er Crit."/>
      <sheetName val="2ème Crit."/>
      <sheetName val="3ème Crit."/>
      <sheetName val="4ème Crit."/>
    </sheetNames>
    <sheetDataSet>
      <sheetData sheetId="0">
        <row r="4">
          <cell r="K4" t="str">
            <v>162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crit. EdT"/>
      <sheetName val="1er Crit."/>
      <sheetName val="2ème Crit."/>
      <sheetName val="3ème Crit."/>
      <sheetName val="4ème Cr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15" customWidth="1"/>
  </cols>
  <sheetData>
    <row r="1" ht="26.25">
      <c r="A1" s="216" t="s">
        <v>372</v>
      </c>
    </row>
    <row r="5" ht="18.75">
      <c r="A5" s="219" t="s">
        <v>366</v>
      </c>
    </row>
    <row r="6" ht="18.75">
      <c r="A6" s="219"/>
    </row>
    <row r="7" ht="56.25">
      <c r="A7" s="219" t="s">
        <v>368</v>
      </c>
    </row>
    <row r="8" ht="18.75">
      <c r="A8" s="219"/>
    </row>
    <row r="9" ht="18.75">
      <c r="A9" s="219" t="s">
        <v>367</v>
      </c>
    </row>
    <row r="10" ht="18.75">
      <c r="A10" s="219"/>
    </row>
    <row r="11" ht="37.5">
      <c r="A11" s="219" t="s">
        <v>374</v>
      </c>
    </row>
    <row r="12" ht="18.75">
      <c r="A12" s="219"/>
    </row>
    <row r="13" ht="56.25">
      <c r="A13" s="219" t="s">
        <v>370</v>
      </c>
    </row>
    <row r="14" ht="18.75">
      <c r="A14" s="219"/>
    </row>
    <row r="15" ht="56.25">
      <c r="A15" s="219" t="s">
        <v>369</v>
      </c>
    </row>
    <row r="16" ht="18.75">
      <c r="A16" s="219"/>
    </row>
    <row r="17" ht="75">
      <c r="A17" s="219" t="s">
        <v>373</v>
      </c>
    </row>
    <row r="18" ht="18.75">
      <c r="A18" s="219"/>
    </row>
    <row r="19" ht="18.75">
      <c r="A19" s="219" t="s">
        <v>371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39" t="s">
        <v>335</v>
      </c>
      <c r="D2" s="539"/>
      <c r="E2" s="539"/>
      <c r="F2" s="55" t="s">
        <v>228</v>
      </c>
      <c r="G2" s="55" t="s">
        <v>121</v>
      </c>
      <c r="H2" s="55" t="s">
        <v>312</v>
      </c>
      <c r="I2" s="515" t="s">
        <v>316</v>
      </c>
      <c r="J2" s="515"/>
      <c r="K2" s="515"/>
    </row>
    <row r="3" spans="1:11" ht="15.75">
      <c r="A3" s="535" t="s">
        <v>318</v>
      </c>
      <c r="B3" s="535"/>
      <c r="C3" s="107" t="s">
        <v>7</v>
      </c>
      <c r="D3" s="536" t="s">
        <v>28</v>
      </c>
      <c r="E3" s="537"/>
      <c r="F3" s="107" t="s">
        <v>313</v>
      </c>
      <c r="G3" s="107" t="s">
        <v>311</v>
      </c>
      <c r="H3" s="107">
        <v>2017</v>
      </c>
      <c r="I3" s="536" t="s">
        <v>315</v>
      </c>
      <c r="J3" s="538"/>
      <c r="K3" s="537"/>
    </row>
    <row r="4" spans="1:11" s="20" customFormat="1" ht="31.5">
      <c r="A4" s="18"/>
      <c r="B4" s="19" t="s">
        <v>0</v>
      </c>
      <c r="C4" s="19" t="s">
        <v>1</v>
      </c>
      <c r="D4" s="19" t="s">
        <v>2</v>
      </c>
      <c r="E4" s="19" t="s">
        <v>3</v>
      </c>
      <c r="F4" s="19" t="s">
        <v>270</v>
      </c>
      <c r="G4" s="19" t="s">
        <v>123</v>
      </c>
      <c r="H4" s="19" t="s">
        <v>122</v>
      </c>
      <c r="I4" s="105" t="s">
        <v>11</v>
      </c>
      <c r="J4" s="516" t="s">
        <v>12</v>
      </c>
      <c r="K4" s="517"/>
    </row>
    <row r="5" spans="1:11" ht="22.5" customHeight="1">
      <c r="A5" s="16">
        <v>1</v>
      </c>
      <c r="B5" s="165"/>
      <c r="C5" s="166"/>
      <c r="D5" s="167"/>
      <c r="E5" s="168"/>
      <c r="F5" s="155"/>
      <c r="G5" s="29"/>
      <c r="H5" s="29"/>
      <c r="I5" s="29"/>
      <c r="J5" s="533"/>
      <c r="K5" s="534"/>
    </row>
    <row r="6" spans="1:11" ht="22.5" customHeight="1">
      <c r="A6" s="16">
        <v>2</v>
      </c>
      <c r="B6" s="147"/>
      <c r="C6" s="148"/>
      <c r="D6" s="149"/>
      <c r="E6" s="150"/>
      <c r="F6" s="56"/>
      <c r="G6" s="3"/>
      <c r="H6" s="3"/>
      <c r="I6" s="3"/>
      <c r="J6" s="444"/>
      <c r="K6" s="528"/>
    </row>
    <row r="7" spans="1:11" ht="22.5" customHeight="1">
      <c r="A7" s="16">
        <v>3</v>
      </c>
      <c r="B7" s="137"/>
      <c r="C7" s="138"/>
      <c r="D7" s="139"/>
      <c r="E7" s="140"/>
      <c r="F7" s="155"/>
      <c r="G7" s="29"/>
      <c r="H7" s="29"/>
      <c r="I7" s="29"/>
      <c r="J7" s="533"/>
      <c r="K7" s="534"/>
    </row>
    <row r="8" spans="1:11" ht="22.5" customHeight="1">
      <c r="A8" s="16">
        <v>4</v>
      </c>
      <c r="B8" s="151"/>
      <c r="C8" s="152"/>
      <c r="D8" s="153"/>
      <c r="E8" s="154"/>
      <c r="F8" s="56"/>
      <c r="G8" s="3"/>
      <c r="H8" s="3"/>
      <c r="I8" s="3"/>
      <c r="J8" s="444"/>
      <c r="K8" s="528"/>
    </row>
    <row r="9" spans="1:11" ht="22.5" customHeight="1">
      <c r="A9" s="16">
        <v>5</v>
      </c>
      <c r="B9" s="141"/>
      <c r="C9" s="142"/>
      <c r="D9" s="143"/>
      <c r="E9" s="144"/>
      <c r="F9" s="155"/>
      <c r="G9" s="29"/>
      <c r="H9" s="29"/>
      <c r="I9" s="29"/>
      <c r="J9" s="533"/>
      <c r="K9" s="534"/>
    </row>
    <row r="10" spans="1:11" ht="22.5" customHeight="1">
      <c r="A10" s="16">
        <v>6</v>
      </c>
      <c r="B10" s="3"/>
      <c r="C10" s="3"/>
      <c r="D10" s="3"/>
      <c r="E10" s="3"/>
      <c r="F10" s="56"/>
      <c r="G10" s="3"/>
      <c r="H10" s="3"/>
      <c r="I10" s="3"/>
      <c r="J10" s="444"/>
      <c r="K10" s="528"/>
    </row>
    <row r="11" spans="1:11" ht="22.5" customHeight="1">
      <c r="A11" s="16">
        <v>7</v>
      </c>
      <c r="B11" s="29"/>
      <c r="C11" s="29"/>
      <c r="D11" s="29"/>
      <c r="E11" s="29"/>
      <c r="F11" s="155"/>
      <c r="G11" s="29"/>
      <c r="H11" s="29"/>
      <c r="I11" s="29"/>
      <c r="J11" s="533"/>
      <c r="K11" s="534"/>
    </row>
    <row r="12" spans="1:11" ht="22.5" customHeight="1">
      <c r="A12" s="16">
        <v>8</v>
      </c>
      <c r="B12" s="3"/>
      <c r="C12" s="3"/>
      <c r="D12" s="3"/>
      <c r="E12" s="3"/>
      <c r="F12" s="56"/>
      <c r="G12" s="3"/>
      <c r="H12" s="3"/>
      <c r="I12" s="3"/>
      <c r="J12" s="444"/>
      <c r="K12" s="528"/>
    </row>
    <row r="13" spans="1:11" ht="22.5" customHeight="1">
      <c r="A13" s="16">
        <v>9</v>
      </c>
      <c r="B13" s="29"/>
      <c r="C13" s="29"/>
      <c r="D13" s="29"/>
      <c r="E13" s="29"/>
      <c r="F13" s="155"/>
      <c r="G13" s="29"/>
      <c r="H13" s="29"/>
      <c r="I13" s="29"/>
      <c r="J13" s="533"/>
      <c r="K13" s="534"/>
    </row>
    <row r="14" spans="1:11" ht="22.5" customHeight="1">
      <c r="A14" s="16">
        <v>10</v>
      </c>
      <c r="B14" s="3"/>
      <c r="C14" s="3"/>
      <c r="D14" s="3"/>
      <c r="E14" s="3"/>
      <c r="F14" s="56"/>
      <c r="G14" s="3"/>
      <c r="H14" s="3"/>
      <c r="I14" s="3"/>
      <c r="J14" s="444"/>
      <c r="K14" s="528"/>
    </row>
    <row r="15" spans="1:11" ht="22.5" customHeight="1">
      <c r="A15" s="16">
        <v>11</v>
      </c>
      <c r="B15" s="29"/>
      <c r="C15" s="29"/>
      <c r="D15" s="29"/>
      <c r="E15" s="29"/>
      <c r="F15" s="155"/>
      <c r="G15" s="29"/>
      <c r="H15" s="29"/>
      <c r="I15" s="29"/>
      <c r="J15" s="533"/>
      <c r="K15" s="534"/>
    </row>
    <row r="16" spans="1:11" ht="22.5" customHeight="1">
      <c r="A16" s="16">
        <v>12</v>
      </c>
      <c r="B16" s="3"/>
      <c r="C16" s="3"/>
      <c r="D16" s="3"/>
      <c r="E16" s="3"/>
      <c r="F16" s="56"/>
      <c r="G16" s="3"/>
      <c r="H16" s="3"/>
      <c r="I16" s="3"/>
      <c r="J16" s="444"/>
      <c r="K16" s="528"/>
    </row>
    <row r="17" spans="1:11" ht="22.5" customHeight="1">
      <c r="A17" s="16">
        <v>13</v>
      </c>
      <c r="B17" s="29"/>
      <c r="C17" s="29"/>
      <c r="D17" s="29"/>
      <c r="E17" s="29"/>
      <c r="F17" s="155"/>
      <c r="G17" s="29"/>
      <c r="H17" s="29"/>
      <c r="I17" s="29"/>
      <c r="J17" s="533"/>
      <c r="K17" s="534"/>
    </row>
    <row r="18" spans="1:11" ht="22.5" customHeight="1">
      <c r="A18" s="16">
        <v>14</v>
      </c>
      <c r="B18" s="3"/>
      <c r="C18" s="3"/>
      <c r="D18" s="3"/>
      <c r="E18" s="3"/>
      <c r="F18" s="56"/>
      <c r="G18" s="3"/>
      <c r="H18" s="3"/>
      <c r="I18" s="3"/>
      <c r="J18" s="444"/>
      <c r="K18" s="528"/>
    </row>
    <row r="19" spans="1:11" ht="22.5" customHeight="1">
      <c r="A19" s="16">
        <v>15</v>
      </c>
      <c r="B19" s="29"/>
      <c r="C19" s="29"/>
      <c r="D19" s="29"/>
      <c r="E19" s="29"/>
      <c r="F19" s="155"/>
      <c r="G19" s="29"/>
      <c r="H19" s="29"/>
      <c r="I19" s="29"/>
      <c r="J19" s="533"/>
      <c r="K19" s="534"/>
    </row>
    <row r="20" spans="1:11" ht="22.5" customHeight="1">
      <c r="A20" s="16">
        <v>16</v>
      </c>
      <c r="B20" s="78"/>
      <c r="C20" s="79"/>
      <c r="D20" s="80"/>
      <c r="E20" s="81"/>
      <c r="F20" s="12"/>
      <c r="G20" s="3"/>
      <c r="H20" s="3"/>
      <c r="I20" s="3"/>
      <c r="J20" s="444"/>
      <c r="K20" s="528"/>
    </row>
    <row r="21" spans="1:11" ht="22.5" customHeight="1">
      <c r="A21" s="16">
        <v>17</v>
      </c>
      <c r="B21" s="156"/>
      <c r="C21" s="156"/>
      <c r="D21" s="143"/>
      <c r="E21" s="144"/>
      <c r="F21" s="155"/>
      <c r="G21" s="29"/>
      <c r="H21" s="29"/>
      <c r="I21" s="29"/>
      <c r="J21" s="533"/>
      <c r="K21" s="534"/>
    </row>
    <row r="22" spans="1:11" ht="22.5" customHeight="1">
      <c r="A22" s="16">
        <v>18</v>
      </c>
      <c r="B22" s="46"/>
      <c r="C22" s="47"/>
      <c r="D22" s="48"/>
      <c r="E22" s="49"/>
      <c r="F22" s="56"/>
      <c r="G22" s="3"/>
      <c r="H22" s="3"/>
      <c r="I22" s="3"/>
      <c r="J22" s="444"/>
      <c r="K22" s="528"/>
    </row>
    <row r="23" spans="1:11" ht="22.5" customHeight="1">
      <c r="A23" s="16">
        <v>19</v>
      </c>
      <c r="B23" s="157"/>
      <c r="C23" s="156"/>
      <c r="D23" s="143"/>
      <c r="E23" s="144"/>
      <c r="F23" s="155"/>
      <c r="G23" s="29"/>
      <c r="H23" s="29"/>
      <c r="I23" s="29"/>
      <c r="J23" s="533"/>
      <c r="K23" s="534"/>
    </row>
    <row r="24" spans="1:11" ht="22.5" customHeight="1">
      <c r="A24" s="16">
        <v>20</v>
      </c>
      <c r="B24" s="46"/>
      <c r="C24" s="47"/>
      <c r="D24" s="48"/>
      <c r="E24" s="49"/>
      <c r="F24" s="56"/>
      <c r="G24" s="3"/>
      <c r="H24" s="3"/>
      <c r="I24" s="3"/>
      <c r="J24" s="419"/>
      <c r="K24" s="419"/>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508"/>
      <c r="B1" s="509"/>
      <c r="C1" s="512" t="s">
        <v>14</v>
      </c>
      <c r="D1" s="513"/>
      <c r="E1" s="513"/>
      <c r="F1" s="513"/>
      <c r="G1" s="513"/>
      <c r="H1" s="513"/>
      <c r="I1" s="513"/>
      <c r="J1" s="513"/>
      <c r="K1" s="513"/>
      <c r="L1" s="514"/>
    </row>
    <row r="2" spans="1:12" ht="33.75" customHeight="1">
      <c r="A2" s="510"/>
      <c r="B2" s="511"/>
      <c r="C2" s="515" t="s">
        <v>271</v>
      </c>
      <c r="D2" s="515"/>
      <c r="E2" s="515"/>
      <c r="F2" s="55" t="s">
        <v>228</v>
      </c>
      <c r="G2" s="55" t="s">
        <v>121</v>
      </c>
      <c r="H2" s="55" t="s">
        <v>229</v>
      </c>
      <c r="I2" s="515" t="s">
        <v>231</v>
      </c>
      <c r="J2" s="515"/>
      <c r="K2" s="515"/>
      <c r="L2" s="515"/>
    </row>
    <row r="3" spans="1:12" ht="15.75">
      <c r="A3" s="507" t="s">
        <v>268</v>
      </c>
      <c r="B3" s="507"/>
      <c r="C3" s="6" t="s">
        <v>272</v>
      </c>
      <c r="D3" s="467" t="s">
        <v>28</v>
      </c>
      <c r="E3" s="469"/>
      <c r="F3" s="6">
        <v>8</v>
      </c>
      <c r="G3" s="6" t="s">
        <v>230</v>
      </c>
      <c r="H3" s="6">
        <v>2017</v>
      </c>
      <c r="I3" s="467" t="s">
        <v>269</v>
      </c>
      <c r="J3" s="468"/>
      <c r="K3" s="468"/>
      <c r="L3" s="469"/>
    </row>
    <row r="4" spans="1:12" ht="31.5">
      <c r="A4" s="18"/>
      <c r="B4" s="19" t="s">
        <v>0</v>
      </c>
      <c r="C4" s="19" t="s">
        <v>1</v>
      </c>
      <c r="D4" s="19" t="s">
        <v>2</v>
      </c>
      <c r="E4" s="19" t="s">
        <v>3</v>
      </c>
      <c r="F4" s="19" t="s">
        <v>270</v>
      </c>
      <c r="G4" s="19" t="s">
        <v>123</v>
      </c>
      <c r="H4" s="19" t="s">
        <v>122</v>
      </c>
      <c r="I4" s="542" t="s">
        <v>11</v>
      </c>
      <c r="J4" s="543"/>
      <c r="K4" s="516" t="s">
        <v>12</v>
      </c>
      <c r="L4" s="517"/>
    </row>
    <row r="5" spans="1:12" ht="21" customHeight="1">
      <c r="A5" s="16">
        <v>1</v>
      </c>
      <c r="B5" s="76" t="s">
        <v>255</v>
      </c>
      <c r="C5" s="60" t="s">
        <v>256</v>
      </c>
      <c r="D5" s="65" t="str">
        <f>'[5]1er crit.10m'!$K$4</f>
        <v>002</v>
      </c>
      <c r="E5" s="60" t="s">
        <v>254</v>
      </c>
      <c r="F5" s="5" t="s">
        <v>307</v>
      </c>
      <c r="G5" s="5"/>
      <c r="H5" s="5"/>
      <c r="I5" s="5"/>
      <c r="J5" s="38"/>
      <c r="K5" s="540"/>
      <c r="L5" s="541"/>
    </row>
    <row r="6" spans="1:12" ht="21" customHeight="1">
      <c r="A6" s="16">
        <v>2</v>
      </c>
      <c r="B6" s="102" t="s">
        <v>299</v>
      </c>
      <c r="C6" s="54" t="s">
        <v>265</v>
      </c>
      <c r="D6" s="66" t="s">
        <v>300</v>
      </c>
      <c r="E6" s="54" t="s">
        <v>243</v>
      </c>
      <c r="F6" s="40" t="s">
        <v>307</v>
      </c>
      <c r="G6" s="37"/>
      <c r="H6" s="12"/>
      <c r="I6" s="3"/>
      <c r="J6" s="39"/>
      <c r="K6" s="444"/>
      <c r="L6" s="528"/>
    </row>
    <row r="7" spans="1:12" ht="21" customHeight="1">
      <c r="A7" s="16">
        <v>3</v>
      </c>
      <c r="B7" s="57" t="s">
        <v>245</v>
      </c>
      <c r="C7" s="58" t="s">
        <v>246</v>
      </c>
      <c r="D7" s="59" t="s">
        <v>233</v>
      </c>
      <c r="E7" s="58" t="s">
        <v>242</v>
      </c>
      <c r="F7" s="5" t="s">
        <v>307</v>
      </c>
      <c r="G7" s="5"/>
      <c r="H7" s="5"/>
      <c r="I7" s="5"/>
      <c r="J7" s="38"/>
      <c r="K7" s="540"/>
      <c r="L7" s="541"/>
    </row>
    <row r="8" spans="1:12" ht="21" customHeight="1">
      <c r="A8" s="16">
        <v>4</v>
      </c>
      <c r="B8" s="54" t="s">
        <v>85</v>
      </c>
      <c r="C8" s="54" t="s">
        <v>282</v>
      </c>
      <c r="D8" s="66" t="s">
        <v>298</v>
      </c>
      <c r="E8" s="54" t="s">
        <v>253</v>
      </c>
      <c r="F8" s="12" t="s">
        <v>307</v>
      </c>
      <c r="G8" s="3"/>
      <c r="H8" s="3"/>
      <c r="I8" s="3"/>
      <c r="J8" s="39"/>
      <c r="K8" s="444"/>
      <c r="L8" s="528"/>
    </row>
    <row r="9" spans="1:12" ht="21" customHeight="1">
      <c r="A9" s="16">
        <v>5</v>
      </c>
      <c r="B9" s="99" t="s">
        <v>278</v>
      </c>
      <c r="C9" s="100" t="s">
        <v>279</v>
      </c>
      <c r="D9" s="101" t="s">
        <v>275</v>
      </c>
      <c r="E9" s="100"/>
      <c r="F9" s="5" t="s">
        <v>307</v>
      </c>
      <c r="G9" s="5"/>
      <c r="H9" s="5"/>
      <c r="I9" s="5"/>
      <c r="J9" s="38"/>
      <c r="K9" s="540"/>
      <c r="L9" s="541"/>
    </row>
    <row r="10" spans="1:12" ht="21" customHeight="1">
      <c r="A10" s="16">
        <v>6</v>
      </c>
      <c r="B10" s="103" t="s">
        <v>276</v>
      </c>
      <c r="C10" s="71" t="s">
        <v>277</v>
      </c>
      <c r="D10" s="72" t="s">
        <v>275</v>
      </c>
      <c r="E10" s="71" t="s">
        <v>251</v>
      </c>
      <c r="F10" s="3" t="s">
        <v>307</v>
      </c>
      <c r="G10" s="3"/>
      <c r="H10" s="3"/>
      <c r="I10" s="3"/>
      <c r="J10" s="39"/>
      <c r="K10" s="444"/>
      <c r="L10" s="528"/>
    </row>
    <row r="11" spans="1:12" ht="21" customHeight="1">
      <c r="A11" s="16">
        <v>7</v>
      </c>
      <c r="B11" s="76" t="s">
        <v>302</v>
      </c>
      <c r="C11" s="60" t="s">
        <v>303</v>
      </c>
      <c r="D11" s="65" t="s">
        <v>304</v>
      </c>
      <c r="E11" s="60" t="s">
        <v>247</v>
      </c>
      <c r="F11" s="5" t="s">
        <v>307</v>
      </c>
      <c r="G11" s="5"/>
      <c r="H11" s="5"/>
      <c r="I11" s="5"/>
      <c r="J11" s="38"/>
      <c r="K11" s="540"/>
      <c r="L11" s="541"/>
    </row>
    <row r="12" spans="1:12" ht="21" customHeight="1">
      <c r="A12" s="16">
        <v>8</v>
      </c>
      <c r="B12" s="102" t="s">
        <v>266</v>
      </c>
      <c r="C12" s="54" t="s">
        <v>267</v>
      </c>
      <c r="D12" s="66" t="str">
        <f>'[6]1er crit.10m'!$K$4</f>
        <v>170</v>
      </c>
      <c r="E12" s="54" t="s">
        <v>244</v>
      </c>
      <c r="F12" s="3" t="s">
        <v>307</v>
      </c>
      <c r="G12" s="3"/>
      <c r="H12" s="3"/>
      <c r="I12" s="3"/>
      <c r="J12" s="39"/>
      <c r="K12" s="444"/>
      <c r="L12" s="528"/>
    </row>
    <row r="13" spans="1:12" ht="21" customHeight="1">
      <c r="A13" s="16">
        <v>9</v>
      </c>
      <c r="B13" s="76" t="s">
        <v>286</v>
      </c>
      <c r="C13" s="76" t="s">
        <v>287</v>
      </c>
      <c r="D13" s="76">
        <v>274</v>
      </c>
      <c r="E13" s="76" t="s">
        <v>247</v>
      </c>
      <c r="F13" s="5" t="s">
        <v>307</v>
      </c>
      <c r="G13" s="5"/>
      <c r="H13" s="5"/>
      <c r="I13" s="5"/>
      <c r="J13" s="38"/>
      <c r="K13" s="540"/>
      <c r="L13" s="541"/>
    </row>
    <row r="14" spans="1:12" ht="21" customHeight="1">
      <c r="A14" s="16">
        <v>10</v>
      </c>
      <c r="B14" s="102" t="s">
        <v>288</v>
      </c>
      <c r="C14" s="102" t="s">
        <v>175</v>
      </c>
      <c r="D14" s="102">
        <v>274</v>
      </c>
      <c r="E14" s="102" t="s">
        <v>254</v>
      </c>
      <c r="F14" s="3" t="s">
        <v>307</v>
      </c>
      <c r="G14" s="3"/>
      <c r="H14" s="3"/>
      <c r="I14" s="3"/>
      <c r="J14" s="39"/>
      <c r="K14" s="444"/>
      <c r="L14" s="528"/>
    </row>
    <row r="15" spans="1:12" ht="21" customHeight="1">
      <c r="A15" s="16">
        <v>11</v>
      </c>
      <c r="B15" s="76" t="s">
        <v>260</v>
      </c>
      <c r="C15" s="60" t="s">
        <v>261</v>
      </c>
      <c r="D15" s="65" t="str">
        <f>'[7]1er crit.10m'!$K$4</f>
        <v>276</v>
      </c>
      <c r="E15" s="60" t="s">
        <v>254</v>
      </c>
      <c r="F15" s="5" t="s">
        <v>307</v>
      </c>
      <c r="G15" s="5"/>
      <c r="H15" s="5"/>
      <c r="I15" s="5"/>
      <c r="J15" s="38"/>
      <c r="K15" s="540"/>
      <c r="L15" s="541"/>
    </row>
    <row r="16" spans="1:12" ht="21" customHeight="1">
      <c r="A16" s="16">
        <v>12</v>
      </c>
      <c r="B16" s="102" t="s">
        <v>262</v>
      </c>
      <c r="C16" s="54" t="s">
        <v>263</v>
      </c>
      <c r="D16" s="66" t="str">
        <f>'[7]1er crit.10m'!$K$4</f>
        <v>276</v>
      </c>
      <c r="E16" s="54" t="s">
        <v>264</v>
      </c>
      <c r="F16" s="3" t="s">
        <v>307</v>
      </c>
      <c r="G16" s="3"/>
      <c r="H16" s="3"/>
      <c r="I16" s="3"/>
      <c r="J16" s="39"/>
      <c r="K16" s="444"/>
      <c r="L16" s="528"/>
    </row>
    <row r="17" spans="1:12" ht="21" customHeight="1">
      <c r="A17" s="16">
        <v>13</v>
      </c>
      <c r="B17" s="76" t="s">
        <v>257</v>
      </c>
      <c r="C17" s="60" t="s">
        <v>258</v>
      </c>
      <c r="D17" s="65" t="str">
        <f>'[7]1er crit.10m'!$K$4</f>
        <v>276</v>
      </c>
      <c r="E17" s="60" t="s">
        <v>251</v>
      </c>
      <c r="F17" s="5" t="s">
        <v>307</v>
      </c>
      <c r="G17" s="5"/>
      <c r="H17" s="5"/>
      <c r="I17" s="5"/>
      <c r="J17" s="38"/>
      <c r="K17" s="540"/>
      <c r="L17" s="541"/>
    </row>
    <row r="18" spans="1:12" ht="21" customHeight="1">
      <c r="A18" s="16">
        <v>14</v>
      </c>
      <c r="B18" s="46" t="s">
        <v>142</v>
      </c>
      <c r="C18" s="47" t="s">
        <v>293</v>
      </c>
      <c r="D18" s="48" t="str">
        <f>'[8]1er crit.10m'!$K$4</f>
        <v>274</v>
      </c>
      <c r="E18" s="49" t="s">
        <v>259</v>
      </c>
      <c r="F18" s="3" t="s">
        <v>243</v>
      </c>
      <c r="G18" s="3"/>
      <c r="H18" s="3"/>
      <c r="I18" s="3"/>
      <c r="J18" s="39"/>
      <c r="K18" s="444"/>
      <c r="L18" s="528"/>
    </row>
    <row r="19" spans="1:12" ht="21" customHeight="1">
      <c r="A19" s="16">
        <v>15</v>
      </c>
      <c r="B19" s="61" t="s">
        <v>291</v>
      </c>
      <c r="C19" s="62" t="s">
        <v>292</v>
      </c>
      <c r="D19" s="63" t="str">
        <f>'[8]1er crit.10m'!$K$4</f>
        <v>274</v>
      </c>
      <c r="E19" s="64" t="s">
        <v>253</v>
      </c>
      <c r="F19" s="5" t="s">
        <v>243</v>
      </c>
      <c r="G19" s="5"/>
      <c r="H19" s="5"/>
      <c r="I19" s="5"/>
      <c r="J19" s="38"/>
      <c r="K19" s="540"/>
      <c r="L19" s="541"/>
    </row>
    <row r="20" spans="1:12" ht="21" customHeight="1">
      <c r="A20" s="16">
        <v>16</v>
      </c>
      <c r="B20" s="46" t="s">
        <v>296</v>
      </c>
      <c r="C20" s="47" t="s">
        <v>297</v>
      </c>
      <c r="D20" s="48" t="s">
        <v>295</v>
      </c>
      <c r="E20" s="49" t="s">
        <v>247</v>
      </c>
      <c r="F20" s="3" t="s">
        <v>243</v>
      </c>
      <c r="G20" s="3"/>
      <c r="H20" s="3"/>
      <c r="I20" s="3"/>
      <c r="J20" s="39"/>
      <c r="K20" s="444"/>
      <c r="L20" s="528"/>
    </row>
    <row r="21" spans="1:12" ht="21" customHeight="1">
      <c r="A21" s="16">
        <v>17</v>
      </c>
      <c r="B21" s="99" t="s">
        <v>290</v>
      </c>
      <c r="C21" s="100" t="s">
        <v>305</v>
      </c>
      <c r="D21" s="101" t="s">
        <v>275</v>
      </c>
      <c r="E21" s="100" t="s">
        <v>242</v>
      </c>
      <c r="F21" s="5" t="s">
        <v>243</v>
      </c>
      <c r="G21" s="5"/>
      <c r="H21" s="5"/>
      <c r="I21" s="5"/>
      <c r="J21" s="38"/>
      <c r="K21" s="540"/>
      <c r="L21" s="541"/>
    </row>
    <row r="22" spans="1:12" ht="21" customHeight="1">
      <c r="A22" s="16">
        <v>18</v>
      </c>
      <c r="B22" s="71" t="s">
        <v>278</v>
      </c>
      <c r="C22" s="71" t="s">
        <v>280</v>
      </c>
      <c r="D22" s="72" t="s">
        <v>275</v>
      </c>
      <c r="E22" s="71" t="s">
        <v>251</v>
      </c>
      <c r="F22" s="3" t="s">
        <v>243</v>
      </c>
      <c r="G22" s="3"/>
      <c r="H22" s="3"/>
      <c r="I22" s="3"/>
      <c r="J22" s="39"/>
      <c r="K22" s="444"/>
      <c r="L22" s="528"/>
    </row>
    <row r="23" spans="1:12" ht="21" customHeight="1">
      <c r="A23" s="16">
        <v>19</v>
      </c>
      <c r="B23" s="58" t="s">
        <v>240</v>
      </c>
      <c r="C23" s="58" t="s">
        <v>241</v>
      </c>
      <c r="D23" s="59" t="s">
        <v>233</v>
      </c>
      <c r="E23" s="58" t="s">
        <v>242</v>
      </c>
      <c r="F23" s="5" t="s">
        <v>243</v>
      </c>
      <c r="G23" s="5"/>
      <c r="H23" s="5"/>
      <c r="I23" s="5"/>
      <c r="J23" s="38"/>
      <c r="K23" s="540"/>
      <c r="L23" s="541"/>
    </row>
    <row r="24" spans="1:12" ht="21" customHeight="1">
      <c r="A24" s="16">
        <v>20</v>
      </c>
      <c r="B24" s="102" t="s">
        <v>249</v>
      </c>
      <c r="C24" s="54" t="s">
        <v>250</v>
      </c>
      <c r="D24" s="66" t="str">
        <f>'[5]1er crit.10m'!$K$4</f>
        <v>002</v>
      </c>
      <c r="E24" s="54" t="s">
        <v>251</v>
      </c>
      <c r="F24" s="3" t="s">
        <v>243</v>
      </c>
      <c r="G24" s="3"/>
      <c r="H24" s="3"/>
      <c r="I24" s="3"/>
      <c r="J24" s="3"/>
      <c r="K24" s="419"/>
      <c r="L24" s="419"/>
    </row>
    <row r="25" spans="1:12" ht="21" customHeight="1">
      <c r="A25" s="104">
        <v>21</v>
      </c>
      <c r="B25" s="76" t="s">
        <v>273</v>
      </c>
      <c r="C25" s="60" t="s">
        <v>274</v>
      </c>
      <c r="D25" s="65" t="str">
        <f>'[5]1er crit.10m'!$K$4</f>
        <v>002</v>
      </c>
      <c r="E25" s="60" t="s">
        <v>264</v>
      </c>
      <c r="F25" s="5" t="s">
        <v>243</v>
      </c>
      <c r="G25" s="5"/>
      <c r="H25" s="5"/>
      <c r="I25" s="5"/>
      <c r="J25" s="5"/>
      <c r="K25" s="544"/>
      <c r="L25" s="545"/>
    </row>
    <row r="26" spans="1:12" ht="21" customHeight="1">
      <c r="A26" s="16">
        <v>22</v>
      </c>
      <c r="B26" s="102" t="s">
        <v>289</v>
      </c>
      <c r="C26" s="54" t="s">
        <v>281</v>
      </c>
      <c r="D26" s="66" t="s">
        <v>306</v>
      </c>
      <c r="E26" s="54"/>
      <c r="F26" s="3" t="s">
        <v>243</v>
      </c>
      <c r="G26" s="3"/>
      <c r="H26" s="3"/>
      <c r="I26" s="3"/>
      <c r="J26" s="3"/>
      <c r="K26" s="526"/>
      <c r="L26" s="527"/>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10"/>
      <c r="B5" s="6" t="s">
        <v>0</v>
      </c>
      <c r="C5" s="6" t="s">
        <v>2</v>
      </c>
      <c r="D5" s="6" t="s">
        <v>9</v>
      </c>
      <c r="E5" s="410" t="s">
        <v>11</v>
      </c>
      <c r="F5" s="410" t="s">
        <v>12</v>
      </c>
    </row>
    <row r="6" spans="1:6" ht="15.75">
      <c r="A6" s="410"/>
      <c r="B6" s="6" t="s">
        <v>1</v>
      </c>
      <c r="C6" s="6" t="s">
        <v>3</v>
      </c>
      <c r="D6" s="6" t="s">
        <v>10</v>
      </c>
      <c r="E6" s="410"/>
      <c r="F6" s="410"/>
    </row>
    <row r="7" spans="1:6" ht="15">
      <c r="A7" s="419">
        <v>1</v>
      </c>
      <c r="B7" s="5"/>
      <c r="C7" s="5"/>
      <c r="D7" s="5"/>
      <c r="E7" s="546"/>
      <c r="F7" s="546"/>
    </row>
    <row r="8" spans="1:6" ht="15">
      <c r="A8" s="419"/>
      <c r="B8" s="5"/>
      <c r="C8" s="5"/>
      <c r="D8" s="5"/>
      <c r="E8" s="546"/>
      <c r="F8" s="546"/>
    </row>
    <row r="9" spans="1:6" ht="15">
      <c r="A9" s="419">
        <v>2</v>
      </c>
      <c r="B9" s="3"/>
      <c r="C9" s="3"/>
      <c r="D9" s="3"/>
      <c r="E9" s="419"/>
      <c r="F9" s="419"/>
    </row>
    <row r="10" spans="1:6" ht="15">
      <c r="A10" s="419"/>
      <c r="B10" s="3"/>
      <c r="C10" s="3"/>
      <c r="D10" s="3"/>
      <c r="E10" s="419"/>
      <c r="F10" s="419"/>
    </row>
    <row r="11" spans="1:6" ht="15">
      <c r="A11" s="419">
        <v>3</v>
      </c>
      <c r="B11" s="5"/>
      <c r="C11" s="5"/>
      <c r="D11" s="5"/>
      <c r="E11" s="546"/>
      <c r="F11" s="546"/>
    </row>
    <row r="12" spans="1:6" ht="15">
      <c r="A12" s="419"/>
      <c r="B12" s="5"/>
      <c r="C12" s="5"/>
      <c r="D12" s="5"/>
      <c r="E12" s="546"/>
      <c r="F12" s="546"/>
    </row>
    <row r="13" spans="1:6" ht="15">
      <c r="A13" s="419">
        <v>4</v>
      </c>
      <c r="B13" s="3"/>
      <c r="C13" s="3"/>
      <c r="D13" s="3"/>
      <c r="E13" s="419"/>
      <c r="F13" s="419"/>
    </row>
    <row r="14" spans="1:6" ht="15">
      <c r="A14" s="419"/>
      <c r="B14" s="3"/>
      <c r="C14" s="3"/>
      <c r="D14" s="3"/>
      <c r="E14" s="419"/>
      <c r="F14" s="419"/>
    </row>
    <row r="15" spans="1:6" ht="15">
      <c r="A15" s="419">
        <v>5</v>
      </c>
      <c r="B15" s="5"/>
      <c r="C15" s="5"/>
      <c r="D15" s="5"/>
      <c r="E15" s="546"/>
      <c r="F15" s="546"/>
    </row>
    <row r="16" spans="1:6" ht="15">
      <c r="A16" s="419"/>
      <c r="B16" s="5"/>
      <c r="C16" s="5"/>
      <c r="D16" s="5"/>
      <c r="E16" s="546"/>
      <c r="F16" s="546"/>
    </row>
    <row r="17" spans="1:6" ht="15">
      <c r="A17" s="419">
        <v>6</v>
      </c>
      <c r="B17" s="3"/>
      <c r="C17" s="3"/>
      <c r="D17" s="3"/>
      <c r="E17" s="419"/>
      <c r="F17" s="419"/>
    </row>
    <row r="18" spans="1:6" ht="15">
      <c r="A18" s="419"/>
      <c r="B18" s="3"/>
      <c r="C18" s="3"/>
      <c r="D18" s="3"/>
      <c r="E18" s="419"/>
      <c r="F18" s="419"/>
    </row>
    <row r="19" spans="1:6" ht="15">
      <c r="A19" s="419">
        <v>7</v>
      </c>
      <c r="B19" s="5"/>
      <c r="C19" s="5"/>
      <c r="D19" s="5"/>
      <c r="E19" s="546"/>
      <c r="F19" s="546"/>
    </row>
    <row r="20" spans="1:6" ht="15">
      <c r="A20" s="419"/>
      <c r="B20" s="5"/>
      <c r="C20" s="5"/>
      <c r="D20" s="5"/>
      <c r="E20" s="546"/>
      <c r="F20" s="546"/>
    </row>
    <row r="21" spans="1:6" ht="15">
      <c r="A21" s="419">
        <v>8</v>
      </c>
      <c r="B21" s="3"/>
      <c r="C21" s="3"/>
      <c r="D21" s="3"/>
      <c r="E21" s="419"/>
      <c r="F21" s="419"/>
    </row>
    <row r="22" spans="1:6" ht="15">
      <c r="A22" s="419"/>
      <c r="B22" s="3"/>
      <c r="C22" s="3"/>
      <c r="D22" s="3"/>
      <c r="E22" s="419"/>
      <c r="F22" s="419"/>
    </row>
    <row r="23" spans="1:6" ht="15">
      <c r="A23" s="419">
        <v>9</v>
      </c>
      <c r="B23" s="5"/>
      <c r="C23" s="5"/>
      <c r="D23" s="5"/>
      <c r="E23" s="546"/>
      <c r="F23" s="546"/>
    </row>
    <row r="24" spans="1:6" ht="15">
      <c r="A24" s="419"/>
      <c r="B24" s="5"/>
      <c r="C24" s="5"/>
      <c r="D24" s="5"/>
      <c r="E24" s="546"/>
      <c r="F24" s="546"/>
    </row>
    <row r="25" spans="1:6" ht="15">
      <c r="A25" s="419">
        <v>10</v>
      </c>
      <c r="B25" s="3"/>
      <c r="C25" s="3"/>
      <c r="D25" s="3"/>
      <c r="E25" s="419"/>
      <c r="F25" s="419"/>
    </row>
    <row r="26" spans="1:6" ht="15">
      <c r="A26" s="419"/>
      <c r="B26" s="3"/>
      <c r="C26" s="3"/>
      <c r="D26" s="3"/>
      <c r="E26" s="419"/>
      <c r="F26" s="419"/>
    </row>
    <row r="27" spans="1:6" ht="15">
      <c r="A27" s="419">
        <v>11</v>
      </c>
      <c r="B27" s="5"/>
      <c r="C27" s="5"/>
      <c r="D27" s="5"/>
      <c r="E27" s="546"/>
      <c r="F27" s="546"/>
    </row>
    <row r="28" spans="1:6" ht="15">
      <c r="A28" s="419"/>
      <c r="B28" s="5"/>
      <c r="C28" s="5"/>
      <c r="D28" s="5"/>
      <c r="E28" s="546"/>
      <c r="F28" s="546"/>
    </row>
    <row r="29" spans="1:6" ht="15">
      <c r="A29" s="419">
        <v>12</v>
      </c>
      <c r="B29" s="3"/>
      <c r="C29" s="3"/>
      <c r="D29" s="3"/>
      <c r="E29" s="419"/>
      <c r="F29" s="419"/>
    </row>
    <row r="30" spans="1:6" ht="15">
      <c r="A30" s="419"/>
      <c r="B30" s="3"/>
      <c r="C30" s="3"/>
      <c r="D30" s="3"/>
      <c r="E30" s="419"/>
      <c r="F30" s="419"/>
    </row>
    <row r="31" spans="1:6" ht="15">
      <c r="A31" s="419">
        <v>13</v>
      </c>
      <c r="B31" s="5"/>
      <c r="C31" s="5"/>
      <c r="D31" s="5"/>
      <c r="E31" s="546"/>
      <c r="F31" s="546"/>
    </row>
    <row r="32" spans="1:6" ht="15">
      <c r="A32" s="419"/>
      <c r="B32" s="5"/>
      <c r="C32" s="5"/>
      <c r="D32" s="5"/>
      <c r="E32" s="546"/>
      <c r="F32" s="546"/>
    </row>
    <row r="33" spans="1:6" ht="15">
      <c r="A33" s="419">
        <v>14</v>
      </c>
      <c r="B33" s="3"/>
      <c r="C33" s="3"/>
      <c r="D33" s="3"/>
      <c r="E33" s="419"/>
      <c r="F33" s="419"/>
    </row>
    <row r="34" spans="1:6" ht="15">
      <c r="A34" s="419"/>
      <c r="B34" s="3"/>
      <c r="C34" s="3"/>
      <c r="D34" s="3"/>
      <c r="E34" s="419"/>
      <c r="F34" s="419"/>
    </row>
    <row r="35" spans="1:6" ht="15">
      <c r="A35" s="419">
        <v>15</v>
      </c>
      <c r="B35" s="5"/>
      <c r="C35" s="5"/>
      <c r="D35" s="5"/>
      <c r="E35" s="546"/>
      <c r="F35" s="546"/>
    </row>
    <row r="36" spans="1:6" ht="15">
      <c r="A36" s="419"/>
      <c r="B36" s="5"/>
      <c r="C36" s="5"/>
      <c r="D36" s="5"/>
      <c r="E36" s="546"/>
      <c r="F36" s="546"/>
    </row>
    <row r="37" spans="1:6" ht="15">
      <c r="A37" s="419">
        <v>16</v>
      </c>
      <c r="B37" s="3"/>
      <c r="C37" s="3"/>
      <c r="D37" s="3"/>
      <c r="E37" s="419"/>
      <c r="F37" s="419"/>
    </row>
    <row r="38" spans="1:6" ht="15">
      <c r="A38" s="419"/>
      <c r="B38" s="3"/>
      <c r="C38" s="3"/>
      <c r="D38" s="3"/>
      <c r="E38" s="419"/>
      <c r="F38" s="419"/>
    </row>
    <row r="39" spans="1:6" ht="15">
      <c r="A39" s="419">
        <v>17</v>
      </c>
      <c r="B39" s="5"/>
      <c r="C39" s="5"/>
      <c r="D39" s="5"/>
      <c r="E39" s="546"/>
      <c r="F39" s="546"/>
    </row>
    <row r="40" spans="1:6" ht="15">
      <c r="A40" s="419"/>
      <c r="B40" s="5"/>
      <c r="C40" s="5"/>
      <c r="D40" s="5"/>
      <c r="E40" s="546"/>
      <c r="F40" s="546"/>
    </row>
    <row r="41" spans="1:6" ht="15">
      <c r="A41" s="419">
        <v>18</v>
      </c>
      <c r="B41" s="3"/>
      <c r="C41" s="3"/>
      <c r="D41" s="3"/>
      <c r="E41" s="419"/>
      <c r="F41" s="419"/>
    </row>
    <row r="42" spans="1:6" ht="15">
      <c r="A42" s="419"/>
      <c r="B42" s="3"/>
      <c r="C42" s="3"/>
      <c r="D42" s="3"/>
      <c r="E42" s="419"/>
      <c r="F42" s="419"/>
    </row>
    <row r="43" spans="1:6" ht="15">
      <c r="A43" s="419">
        <v>19</v>
      </c>
      <c r="B43" s="5"/>
      <c r="C43" s="5"/>
      <c r="D43" s="5"/>
      <c r="E43" s="546"/>
      <c r="F43" s="546"/>
    </row>
    <row r="44" spans="1:6" ht="15">
      <c r="A44" s="419"/>
      <c r="B44" s="5"/>
      <c r="C44" s="5"/>
      <c r="D44" s="5"/>
      <c r="E44" s="546"/>
      <c r="F44" s="546"/>
    </row>
    <row r="45" spans="1:6" ht="15">
      <c r="A45" s="419">
        <v>20</v>
      </c>
      <c r="B45" s="3"/>
      <c r="C45" s="3"/>
      <c r="D45" s="3"/>
      <c r="E45" s="419"/>
      <c r="F45" s="419"/>
    </row>
    <row r="46" spans="1:6" ht="15">
      <c r="A46" s="419"/>
      <c r="B46" s="3"/>
      <c r="C46" s="3"/>
      <c r="D46" s="3"/>
      <c r="E46" s="419"/>
      <c r="F46" s="419"/>
    </row>
    <row r="47" spans="1:6" ht="15">
      <c r="A47" s="419">
        <v>21</v>
      </c>
      <c r="B47" s="5"/>
      <c r="C47" s="5"/>
      <c r="D47" s="5"/>
      <c r="E47" s="546"/>
      <c r="F47" s="546"/>
    </row>
    <row r="48" spans="1:6" ht="15">
      <c r="A48" s="419"/>
      <c r="B48" s="5"/>
      <c r="C48" s="5"/>
      <c r="D48" s="5"/>
      <c r="E48" s="546"/>
      <c r="F48" s="546"/>
    </row>
    <row r="49" spans="1:6" ht="15">
      <c r="A49" s="419"/>
      <c r="B49" s="3"/>
      <c r="C49" s="3"/>
      <c r="D49" s="3"/>
      <c r="E49" s="419"/>
      <c r="F49" s="419"/>
    </row>
    <row r="50" spans="1:6" ht="15">
      <c r="A50" s="419"/>
      <c r="B50" s="3"/>
      <c r="C50" s="3"/>
      <c r="D50" s="3"/>
      <c r="E50" s="419"/>
      <c r="F50" s="419"/>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489" t="s">
        <v>126</v>
      </c>
      <c r="D1" s="489"/>
      <c r="E1" s="489"/>
      <c r="F1" s="489"/>
      <c r="G1" s="489"/>
      <c r="H1" s="489"/>
      <c r="I1" s="21"/>
      <c r="J1" s="21" t="s">
        <v>15</v>
      </c>
      <c r="K1" s="21" t="s">
        <v>127</v>
      </c>
      <c r="L1" s="489" t="s">
        <v>124</v>
      </c>
      <c r="M1" s="489"/>
      <c r="N1" s="489"/>
      <c r="O1" s="489"/>
      <c r="P1" s="489"/>
      <c r="Q1" s="489"/>
      <c r="R1" s="489">
        <v>2017</v>
      </c>
      <c r="S1" s="489"/>
    </row>
    <row r="2" spans="1:19" s="27" customFormat="1" ht="15.75">
      <c r="A2" s="24" t="s">
        <v>83</v>
      </c>
      <c r="B2" s="28">
        <v>42798</v>
      </c>
      <c r="C2" s="25" t="s">
        <v>128</v>
      </c>
      <c r="D2" s="25">
        <v>1</v>
      </c>
      <c r="E2" s="403" t="s">
        <v>20</v>
      </c>
      <c r="F2" s="556"/>
      <c r="G2" s="556"/>
      <c r="H2" s="404"/>
      <c r="I2" s="26"/>
      <c r="J2" s="24" t="s">
        <v>83</v>
      </c>
      <c r="K2" s="28">
        <v>42798</v>
      </c>
      <c r="L2" s="403" t="s">
        <v>128</v>
      </c>
      <c r="M2" s="556"/>
      <c r="N2" s="404"/>
      <c r="O2" s="25">
        <v>2</v>
      </c>
      <c r="P2" s="403" t="s">
        <v>18</v>
      </c>
      <c r="Q2" s="556"/>
      <c r="R2" s="556"/>
      <c r="S2" s="404"/>
    </row>
    <row r="3" spans="1:19" ht="27.75">
      <c r="A3" s="6" t="s">
        <v>0</v>
      </c>
      <c r="B3" s="6" t="s">
        <v>1</v>
      </c>
      <c r="C3" s="6" t="s">
        <v>17</v>
      </c>
      <c r="D3" s="22" t="s">
        <v>3</v>
      </c>
      <c r="E3" s="22" t="s">
        <v>4</v>
      </c>
      <c r="F3" s="22" t="s">
        <v>8</v>
      </c>
      <c r="G3" s="22" t="s">
        <v>5</v>
      </c>
      <c r="H3" s="22" t="s">
        <v>6</v>
      </c>
      <c r="I3" s="22"/>
      <c r="J3" s="6" t="s">
        <v>0</v>
      </c>
      <c r="K3" s="6" t="s">
        <v>1</v>
      </c>
      <c r="L3" s="467" t="s">
        <v>17</v>
      </c>
      <c r="M3" s="468"/>
      <c r="N3" s="469"/>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44" t="s">
        <v>133</v>
      </c>
      <c r="M4" s="548"/>
      <c r="N4" s="545"/>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26" t="s">
        <v>133</v>
      </c>
      <c r="M5" s="547"/>
      <c r="N5" s="527"/>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44" t="s">
        <v>133</v>
      </c>
      <c r="M6" s="548"/>
      <c r="N6" s="545"/>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26" t="s">
        <v>134</v>
      </c>
      <c r="M7" s="547"/>
      <c r="N7" s="527"/>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44" t="s">
        <v>134</v>
      </c>
      <c r="M8" s="548"/>
      <c r="N8" s="545"/>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26" t="s">
        <v>134</v>
      </c>
      <c r="M9" s="547"/>
      <c r="N9" s="527"/>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44" t="s">
        <v>134</v>
      </c>
      <c r="M10" s="548"/>
      <c r="N10" s="545"/>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26" t="s">
        <v>134</v>
      </c>
      <c r="M11" s="547"/>
      <c r="N11" s="527"/>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44" t="s">
        <v>135</v>
      </c>
      <c r="M12" s="548"/>
      <c r="N12" s="545"/>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26" t="s">
        <v>13</v>
      </c>
      <c r="M13" s="547"/>
      <c r="N13" s="527"/>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44" t="s">
        <v>13</v>
      </c>
      <c r="M14" s="548"/>
      <c r="N14" s="545"/>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29" t="s">
        <v>164</v>
      </c>
      <c r="M15" s="555"/>
      <c r="N15" s="530"/>
      <c r="O15" s="12" t="s">
        <v>39</v>
      </c>
      <c r="P15" s="12">
        <v>1</v>
      </c>
      <c r="Q15" s="12"/>
      <c r="R15" s="12"/>
      <c r="S15" s="12"/>
    </row>
    <row r="16" spans="1:19" ht="18.75" customHeight="1">
      <c r="A16" s="5"/>
      <c r="B16" s="5"/>
      <c r="C16" s="5"/>
      <c r="D16" s="5"/>
      <c r="E16" s="5"/>
      <c r="F16" s="5"/>
      <c r="G16" s="5"/>
      <c r="H16" s="5"/>
      <c r="I16" s="5">
        <v>13</v>
      </c>
      <c r="J16" s="5" t="s">
        <v>165</v>
      </c>
      <c r="K16" s="5" t="s">
        <v>41</v>
      </c>
      <c r="L16" s="544" t="s">
        <v>164</v>
      </c>
      <c r="M16" s="548"/>
      <c r="N16" s="545"/>
      <c r="O16" s="5" t="s">
        <v>38</v>
      </c>
      <c r="P16" s="5"/>
      <c r="Q16" s="5">
        <v>1</v>
      </c>
      <c r="R16" s="5"/>
      <c r="S16" s="5"/>
    </row>
    <row r="17" spans="1:19" ht="18.75" customHeight="1">
      <c r="A17" s="3"/>
      <c r="B17" s="3"/>
      <c r="C17" s="3"/>
      <c r="D17" s="3"/>
      <c r="E17" s="3"/>
      <c r="F17" s="3"/>
      <c r="G17" s="3"/>
      <c r="H17" s="3"/>
      <c r="I17" s="3">
        <v>14</v>
      </c>
      <c r="J17" s="3" t="s">
        <v>166</v>
      </c>
      <c r="K17" s="3" t="s">
        <v>167</v>
      </c>
      <c r="L17" s="529" t="s">
        <v>164</v>
      </c>
      <c r="M17" s="555"/>
      <c r="N17" s="530"/>
      <c r="O17" s="3" t="s">
        <v>36</v>
      </c>
      <c r="P17" s="3">
        <v>1</v>
      </c>
      <c r="Q17" s="3"/>
      <c r="R17" s="3"/>
      <c r="S17" s="3"/>
    </row>
    <row r="18" spans="1:19" ht="18.75" customHeight="1">
      <c r="A18" s="5"/>
      <c r="B18" s="5"/>
      <c r="C18" s="5"/>
      <c r="D18" s="5"/>
      <c r="E18" s="5"/>
      <c r="F18" s="5"/>
      <c r="G18" s="5"/>
      <c r="H18" s="5"/>
      <c r="I18" s="5">
        <v>15</v>
      </c>
      <c r="J18" s="5" t="s">
        <v>168</v>
      </c>
      <c r="K18" s="5" t="s">
        <v>169</v>
      </c>
      <c r="L18" s="544" t="s">
        <v>164</v>
      </c>
      <c r="M18" s="548"/>
      <c r="N18" s="545"/>
      <c r="O18" s="5" t="s">
        <v>38</v>
      </c>
      <c r="P18" s="5"/>
      <c r="Q18" s="5">
        <v>1</v>
      </c>
      <c r="R18" s="5"/>
      <c r="S18" s="5"/>
    </row>
    <row r="19" spans="1:19" ht="18.75" customHeight="1">
      <c r="A19" s="3"/>
      <c r="B19" s="3"/>
      <c r="C19" s="3"/>
      <c r="D19" s="3"/>
      <c r="E19" s="3"/>
      <c r="F19" s="3"/>
      <c r="G19" s="3"/>
      <c r="H19" s="3"/>
      <c r="I19" s="3">
        <v>16</v>
      </c>
      <c r="J19" s="3" t="s">
        <v>174</v>
      </c>
      <c r="K19" s="3" t="s">
        <v>175</v>
      </c>
      <c r="L19" s="529" t="s">
        <v>176</v>
      </c>
      <c r="M19" s="555"/>
      <c r="N19" s="530"/>
      <c r="O19" s="3" t="s">
        <v>38</v>
      </c>
      <c r="P19" s="3"/>
      <c r="Q19" s="3">
        <v>1</v>
      </c>
      <c r="R19" s="3"/>
      <c r="S19" s="3"/>
    </row>
    <row r="20" spans="1:19" ht="18.75" customHeight="1">
      <c r="A20" s="5"/>
      <c r="B20" s="5"/>
      <c r="C20" s="5"/>
      <c r="D20" s="5"/>
      <c r="E20" s="5"/>
      <c r="F20" s="5"/>
      <c r="G20" s="5"/>
      <c r="H20" s="5"/>
      <c r="I20" s="5">
        <v>17</v>
      </c>
      <c r="J20" s="5" t="s">
        <v>177</v>
      </c>
      <c r="K20" s="5" t="s">
        <v>47</v>
      </c>
      <c r="L20" s="544" t="s">
        <v>176</v>
      </c>
      <c r="M20" s="548"/>
      <c r="N20" s="545"/>
      <c r="O20" s="5" t="s">
        <v>38</v>
      </c>
      <c r="P20" s="5"/>
      <c r="Q20" s="5">
        <v>1</v>
      </c>
      <c r="R20" s="5"/>
      <c r="S20" s="5"/>
    </row>
    <row r="21" spans="1:19" ht="18.75" customHeight="1">
      <c r="A21" s="3"/>
      <c r="B21" s="3"/>
      <c r="C21" s="3"/>
      <c r="D21" s="3"/>
      <c r="E21" s="3"/>
      <c r="F21" s="3"/>
      <c r="G21" s="3"/>
      <c r="H21" s="3"/>
      <c r="I21" s="3">
        <v>18</v>
      </c>
      <c r="J21" s="3" t="s">
        <v>214</v>
      </c>
      <c r="K21" s="3" t="s">
        <v>215</v>
      </c>
      <c r="L21" s="529" t="s">
        <v>216</v>
      </c>
      <c r="M21" s="555"/>
      <c r="N21" s="530"/>
      <c r="O21" s="3" t="s">
        <v>35</v>
      </c>
      <c r="P21" s="3">
        <v>1</v>
      </c>
      <c r="Q21" s="3"/>
      <c r="R21" s="3"/>
      <c r="S21" s="3"/>
    </row>
    <row r="22" spans="1:19" ht="18.75" customHeight="1">
      <c r="A22" s="5"/>
      <c r="B22" s="5"/>
      <c r="C22" s="5"/>
      <c r="D22" s="5"/>
      <c r="E22" s="5"/>
      <c r="F22" s="5"/>
      <c r="G22" s="5"/>
      <c r="H22" s="5"/>
      <c r="I22" s="5">
        <v>19</v>
      </c>
      <c r="J22" s="5" t="s">
        <v>213</v>
      </c>
      <c r="K22" s="5" t="s">
        <v>217</v>
      </c>
      <c r="L22" s="544" t="s">
        <v>216</v>
      </c>
      <c r="M22" s="548"/>
      <c r="N22" s="545"/>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49" t="s">
        <v>216</v>
      </c>
      <c r="M23" s="550"/>
      <c r="N23" s="551"/>
      <c r="O23" s="29" t="s">
        <v>38</v>
      </c>
      <c r="P23" s="29"/>
      <c r="Q23" s="29"/>
      <c r="R23" s="29"/>
      <c r="S23" s="29">
        <v>1</v>
      </c>
    </row>
    <row r="24" spans="1:19" ht="15">
      <c r="A24" s="17"/>
      <c r="B24" s="17"/>
      <c r="C24" s="17"/>
      <c r="D24" s="17"/>
      <c r="E24" s="17"/>
      <c r="F24" s="17"/>
      <c r="G24" s="17"/>
      <c r="H24" s="17"/>
      <c r="I24" s="17"/>
      <c r="J24" s="17" t="s">
        <v>75</v>
      </c>
      <c r="K24" s="17" t="s">
        <v>76</v>
      </c>
      <c r="L24" s="552"/>
      <c r="M24" s="553"/>
      <c r="N24" s="554"/>
      <c r="O24" s="17"/>
      <c r="P24" s="17"/>
      <c r="Q24" s="17"/>
      <c r="R24" s="17"/>
      <c r="S24" s="17"/>
    </row>
    <row r="25" spans="1:19" ht="15">
      <c r="A25" s="17"/>
      <c r="B25" s="17"/>
      <c r="C25" s="17"/>
      <c r="D25" s="17"/>
      <c r="E25" s="17"/>
      <c r="F25" s="17"/>
      <c r="G25" s="17"/>
      <c r="H25" s="17"/>
      <c r="I25" s="17"/>
      <c r="J25" s="17"/>
      <c r="K25" s="17"/>
      <c r="L25" s="552"/>
      <c r="M25" s="553"/>
      <c r="N25" s="554"/>
      <c r="O25" s="17"/>
      <c r="P25" s="17"/>
      <c r="Q25" s="17"/>
      <c r="R25" s="17"/>
      <c r="S25" s="17"/>
    </row>
    <row r="26" spans="1:19" s="31" customFormat="1" ht="22.5" customHeight="1">
      <c r="A26" s="484" t="s">
        <v>138</v>
      </c>
      <c r="B26" s="485"/>
      <c r="C26" s="496"/>
      <c r="D26" s="30">
        <f>SUM(E26:H26)</f>
        <v>13</v>
      </c>
      <c r="E26" s="30">
        <f>SUM(E4:E23)</f>
        <v>8</v>
      </c>
      <c r="F26" s="30">
        <f>SUM(F4:F23)</f>
        <v>4</v>
      </c>
      <c r="G26" s="30">
        <f>SUM(G4:G23)</f>
        <v>0</v>
      </c>
      <c r="H26" s="30">
        <f>SUM(H4:H23)</f>
        <v>1</v>
      </c>
      <c r="I26" s="30"/>
      <c r="J26" s="484" t="s">
        <v>138</v>
      </c>
      <c r="K26" s="485"/>
      <c r="L26" s="485"/>
      <c r="M26" s="485"/>
      <c r="N26" s="496"/>
      <c r="O26" s="30">
        <f>SUM(P26:S26)</f>
        <v>20</v>
      </c>
      <c r="P26" s="30">
        <f>SUM(P4:P23)</f>
        <v>12</v>
      </c>
      <c r="Q26" s="30">
        <f>SUM(Q4:Q23)</f>
        <v>7</v>
      </c>
      <c r="R26" s="30">
        <f>SUM(R4:R23)</f>
        <v>0</v>
      </c>
      <c r="S26" s="30">
        <f>SUM(S4:S23)</f>
        <v>1</v>
      </c>
    </row>
    <row r="27" spans="1:19" s="23" customFormat="1" ht="18.75">
      <c r="A27" s="21" t="s">
        <v>16</v>
      </c>
      <c r="B27" s="21" t="s">
        <v>125</v>
      </c>
      <c r="C27" s="489" t="s">
        <v>126</v>
      </c>
      <c r="D27" s="489"/>
      <c r="E27" s="489"/>
      <c r="F27" s="489"/>
      <c r="G27" s="489"/>
      <c r="H27" s="489"/>
      <c r="I27" s="21"/>
      <c r="J27" s="21" t="s">
        <v>15</v>
      </c>
      <c r="K27" s="21" t="s">
        <v>127</v>
      </c>
      <c r="L27" s="489" t="s">
        <v>124</v>
      </c>
      <c r="M27" s="489"/>
      <c r="N27" s="489"/>
      <c r="O27" s="489"/>
      <c r="P27" s="489"/>
      <c r="Q27" s="489"/>
      <c r="R27" s="489">
        <v>2017</v>
      </c>
      <c r="S27" s="489"/>
    </row>
    <row r="28" spans="1:19" s="27" customFormat="1" ht="15.75">
      <c r="A28" s="24" t="s">
        <v>83</v>
      </c>
      <c r="B28" s="28">
        <v>42798</v>
      </c>
      <c r="C28" s="25" t="s">
        <v>128</v>
      </c>
      <c r="D28" s="25" t="s">
        <v>129</v>
      </c>
      <c r="E28" s="403" t="s">
        <v>22</v>
      </c>
      <c r="F28" s="556"/>
      <c r="G28" s="556"/>
      <c r="H28" s="404"/>
      <c r="I28" s="26"/>
      <c r="J28" s="24" t="s">
        <v>83</v>
      </c>
      <c r="K28" s="28">
        <v>42798</v>
      </c>
      <c r="L28" s="403" t="s">
        <v>128</v>
      </c>
      <c r="M28" s="556"/>
      <c r="N28" s="404"/>
      <c r="O28" s="25" t="s">
        <v>130</v>
      </c>
      <c r="P28" s="403" t="s">
        <v>24</v>
      </c>
      <c r="Q28" s="556"/>
      <c r="R28" s="556"/>
      <c r="S28" s="404"/>
    </row>
    <row r="29" spans="1:19" ht="27.75">
      <c r="A29" s="6" t="s">
        <v>0</v>
      </c>
      <c r="B29" s="6" t="s">
        <v>1</v>
      </c>
      <c r="C29" s="6" t="s">
        <v>17</v>
      </c>
      <c r="D29" s="22" t="s">
        <v>3</v>
      </c>
      <c r="E29" s="22" t="s">
        <v>4</v>
      </c>
      <c r="F29" s="22" t="s">
        <v>8</v>
      </c>
      <c r="G29" s="22" t="s">
        <v>5</v>
      </c>
      <c r="H29" s="22" t="s">
        <v>6</v>
      </c>
      <c r="I29" s="22"/>
      <c r="J29" s="6" t="s">
        <v>0</v>
      </c>
      <c r="K29" s="6" t="s">
        <v>1</v>
      </c>
      <c r="L29" s="467" t="s">
        <v>17</v>
      </c>
      <c r="M29" s="468"/>
      <c r="N29" s="469"/>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44" t="s">
        <v>133</v>
      </c>
      <c r="M30" s="548"/>
      <c r="N30" s="545"/>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26" t="s">
        <v>133</v>
      </c>
      <c r="M31" s="547"/>
      <c r="N31" s="527"/>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44" t="s">
        <v>133</v>
      </c>
      <c r="M32" s="548"/>
      <c r="N32" s="545"/>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26" t="s">
        <v>134</v>
      </c>
      <c r="M33" s="547"/>
      <c r="N33" s="527"/>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44" t="s">
        <v>134</v>
      </c>
      <c r="M34" s="548"/>
      <c r="N34" s="545"/>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26" t="s">
        <v>134</v>
      </c>
      <c r="M35" s="547"/>
      <c r="N35" s="527"/>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44" t="s">
        <v>136</v>
      </c>
      <c r="M36" s="548"/>
      <c r="N36" s="545"/>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26" t="s">
        <v>135</v>
      </c>
      <c r="M37" s="547"/>
      <c r="N37" s="527"/>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44" t="s">
        <v>13</v>
      </c>
      <c r="M38" s="548"/>
      <c r="N38" s="545"/>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26" t="s">
        <v>13</v>
      </c>
      <c r="M39" s="547"/>
      <c r="N39" s="527"/>
      <c r="O39" s="3" t="s">
        <v>38</v>
      </c>
      <c r="P39" s="12">
        <v>1</v>
      </c>
      <c r="Q39" s="12"/>
      <c r="R39" s="12"/>
      <c r="S39" s="12"/>
    </row>
    <row r="40" spans="1:19" ht="18.75" customHeight="1">
      <c r="A40" s="5"/>
      <c r="B40" s="5"/>
      <c r="C40" s="5"/>
      <c r="D40" s="5"/>
      <c r="E40" s="5"/>
      <c r="F40" s="5"/>
      <c r="G40" s="5"/>
      <c r="H40" s="5"/>
      <c r="I40" s="5">
        <v>11</v>
      </c>
      <c r="J40" s="5" t="s">
        <v>144</v>
      </c>
      <c r="K40" s="5" t="s">
        <v>145</v>
      </c>
      <c r="L40" s="544" t="s">
        <v>141</v>
      </c>
      <c r="M40" s="548"/>
      <c r="N40" s="545"/>
      <c r="O40" s="5" t="s">
        <v>36</v>
      </c>
      <c r="P40" s="5">
        <v>1</v>
      </c>
      <c r="Q40" s="5"/>
      <c r="R40" s="5"/>
      <c r="S40" s="5"/>
    </row>
    <row r="41" spans="1:19" ht="18.75" customHeight="1">
      <c r="A41" s="12"/>
      <c r="B41" s="12"/>
      <c r="C41" s="12"/>
      <c r="D41" s="12"/>
      <c r="E41" s="12"/>
      <c r="F41" s="12"/>
      <c r="G41" s="12"/>
      <c r="H41" s="12"/>
      <c r="I41" s="12">
        <v>12</v>
      </c>
      <c r="J41" s="12" t="s">
        <v>146</v>
      </c>
      <c r="K41" s="12" t="s">
        <v>147</v>
      </c>
      <c r="L41" s="529" t="s">
        <v>141</v>
      </c>
      <c r="M41" s="555"/>
      <c r="N41" s="530"/>
      <c r="O41" s="12" t="s">
        <v>36</v>
      </c>
      <c r="P41" s="12">
        <v>1</v>
      </c>
      <c r="Q41" s="12"/>
      <c r="R41" s="12"/>
      <c r="S41" s="12"/>
    </row>
    <row r="42" spans="1:19" ht="18.75" customHeight="1">
      <c r="A42" s="5"/>
      <c r="B42" s="5"/>
      <c r="C42" s="5"/>
      <c r="D42" s="5"/>
      <c r="E42" s="5"/>
      <c r="F42" s="5"/>
      <c r="G42" s="5"/>
      <c r="H42" s="5"/>
      <c r="I42" s="5">
        <v>13</v>
      </c>
      <c r="J42" s="5" t="s">
        <v>178</v>
      </c>
      <c r="K42" s="5" t="s">
        <v>179</v>
      </c>
      <c r="L42" s="544" t="s">
        <v>176</v>
      </c>
      <c r="M42" s="548"/>
      <c r="N42" s="545"/>
      <c r="O42" s="5" t="s">
        <v>35</v>
      </c>
      <c r="P42" s="5">
        <v>1</v>
      </c>
      <c r="Q42" s="5"/>
      <c r="R42" s="5"/>
      <c r="S42" s="5"/>
    </row>
    <row r="43" spans="1:19" ht="18.75" customHeight="1">
      <c r="A43" s="3"/>
      <c r="B43" s="3"/>
      <c r="C43" s="3"/>
      <c r="D43" s="3"/>
      <c r="E43" s="3"/>
      <c r="F43" s="3"/>
      <c r="G43" s="3"/>
      <c r="H43" s="3"/>
      <c r="I43" s="3">
        <v>14</v>
      </c>
      <c r="J43" s="3" t="s">
        <v>180</v>
      </c>
      <c r="K43" s="3" t="s">
        <v>181</v>
      </c>
      <c r="L43" s="526" t="s">
        <v>176</v>
      </c>
      <c r="M43" s="547"/>
      <c r="N43" s="527"/>
      <c r="O43" s="3" t="s">
        <v>38</v>
      </c>
      <c r="P43" s="3"/>
      <c r="Q43" s="3">
        <v>1</v>
      </c>
      <c r="R43" s="3"/>
      <c r="S43" s="3"/>
    </row>
    <row r="44" spans="1:19" ht="18.75" customHeight="1">
      <c r="A44" s="5"/>
      <c r="B44" s="5"/>
      <c r="C44" s="5"/>
      <c r="D44" s="5"/>
      <c r="E44" s="5"/>
      <c r="F44" s="5"/>
      <c r="G44" s="5"/>
      <c r="H44" s="5"/>
      <c r="I44" s="5">
        <v>15</v>
      </c>
      <c r="J44" s="5" t="s">
        <v>182</v>
      </c>
      <c r="K44" s="5" t="s">
        <v>183</v>
      </c>
      <c r="L44" s="544" t="s">
        <v>176</v>
      </c>
      <c r="M44" s="548"/>
      <c r="N44" s="545"/>
      <c r="O44" s="5" t="s">
        <v>36</v>
      </c>
      <c r="P44" s="5">
        <v>1</v>
      </c>
      <c r="Q44" s="5"/>
      <c r="R44" s="5"/>
      <c r="S44" s="5"/>
    </row>
    <row r="45" spans="1:19" ht="18.75" customHeight="1">
      <c r="A45" s="3"/>
      <c r="B45" s="3"/>
      <c r="C45" s="3"/>
      <c r="D45" s="3"/>
      <c r="E45" s="3"/>
      <c r="F45" s="3"/>
      <c r="G45" s="3"/>
      <c r="H45" s="3"/>
      <c r="I45" s="3">
        <v>16</v>
      </c>
      <c r="J45" s="3" t="s">
        <v>184</v>
      </c>
      <c r="K45" s="3" t="s">
        <v>37</v>
      </c>
      <c r="L45" s="526" t="s">
        <v>176</v>
      </c>
      <c r="M45" s="547"/>
      <c r="N45" s="527"/>
      <c r="O45" s="3" t="s">
        <v>38</v>
      </c>
      <c r="P45" s="3"/>
      <c r="Q45" s="3">
        <v>1</v>
      </c>
      <c r="R45" s="3"/>
      <c r="S45" s="3"/>
    </row>
    <row r="46" spans="1:19" ht="18.75" customHeight="1">
      <c r="A46" s="5"/>
      <c r="B46" s="5"/>
      <c r="C46" s="5"/>
      <c r="D46" s="5"/>
      <c r="E46" s="5"/>
      <c r="F46" s="5"/>
      <c r="G46" s="5"/>
      <c r="H46" s="5"/>
      <c r="I46" s="5">
        <v>17</v>
      </c>
      <c r="J46" s="5" t="s">
        <v>185</v>
      </c>
      <c r="K46" s="5" t="s">
        <v>186</v>
      </c>
      <c r="L46" s="544" t="s">
        <v>176</v>
      </c>
      <c r="M46" s="548"/>
      <c r="N46" s="545"/>
      <c r="O46" s="5" t="s">
        <v>35</v>
      </c>
      <c r="P46" s="5">
        <v>1</v>
      </c>
      <c r="Q46" s="5"/>
      <c r="R46" s="5"/>
      <c r="S46" s="5"/>
    </row>
    <row r="47" spans="1:19" ht="18.75" customHeight="1">
      <c r="A47" s="3"/>
      <c r="B47" s="3"/>
      <c r="C47" s="3"/>
      <c r="D47" s="3"/>
      <c r="E47" s="3"/>
      <c r="F47" s="3"/>
      <c r="G47" s="3"/>
      <c r="H47" s="3"/>
      <c r="I47" s="3">
        <v>18</v>
      </c>
      <c r="J47" s="3" t="s">
        <v>187</v>
      </c>
      <c r="K47" s="3" t="s">
        <v>188</v>
      </c>
      <c r="L47" s="526" t="s">
        <v>176</v>
      </c>
      <c r="M47" s="547"/>
      <c r="N47" s="527"/>
      <c r="O47" s="3" t="s">
        <v>39</v>
      </c>
      <c r="P47" s="3">
        <v>1</v>
      </c>
      <c r="Q47" s="3"/>
      <c r="R47" s="3"/>
      <c r="S47" s="3"/>
    </row>
    <row r="48" spans="1:19" ht="18.75" customHeight="1">
      <c r="A48" s="5"/>
      <c r="B48" s="5"/>
      <c r="C48" s="5"/>
      <c r="D48" s="5"/>
      <c r="E48" s="5"/>
      <c r="F48" s="5"/>
      <c r="G48" s="5"/>
      <c r="H48" s="5"/>
      <c r="I48" s="5">
        <v>19</v>
      </c>
      <c r="J48" s="5"/>
      <c r="K48" s="5"/>
      <c r="L48" s="544"/>
      <c r="M48" s="548"/>
      <c r="N48" s="545"/>
      <c r="O48" s="5"/>
      <c r="P48" s="5"/>
      <c r="Q48" s="5"/>
      <c r="R48" s="5"/>
      <c r="S48" s="5"/>
    </row>
    <row r="49" spans="1:19" ht="18.75" customHeight="1">
      <c r="A49" s="3"/>
      <c r="B49" s="3"/>
      <c r="C49" s="3"/>
      <c r="D49" s="3"/>
      <c r="E49" s="3"/>
      <c r="F49" s="3"/>
      <c r="G49" s="3"/>
      <c r="H49" s="3"/>
      <c r="I49" s="3">
        <v>20</v>
      </c>
      <c r="J49" s="3"/>
      <c r="K49" s="3"/>
      <c r="L49" s="526"/>
      <c r="M49" s="547"/>
      <c r="N49" s="527"/>
      <c r="O49" s="3"/>
      <c r="P49" s="3"/>
      <c r="Q49" s="3"/>
      <c r="R49" s="3"/>
      <c r="S49" s="3"/>
    </row>
    <row r="50" spans="1:19" ht="15">
      <c r="A50" s="17"/>
      <c r="B50" s="17"/>
      <c r="C50" s="17"/>
      <c r="D50" s="17"/>
      <c r="E50" s="17"/>
      <c r="F50" s="17"/>
      <c r="G50" s="17"/>
      <c r="H50" s="17"/>
      <c r="I50" s="17"/>
      <c r="J50" s="17"/>
      <c r="K50" s="17"/>
      <c r="L50" s="552"/>
      <c r="M50" s="553"/>
      <c r="N50" s="554"/>
      <c r="O50" s="17"/>
      <c r="P50" s="17"/>
      <c r="Q50" s="17"/>
      <c r="R50" s="17"/>
      <c r="S50" s="17"/>
    </row>
    <row r="51" spans="1:19" ht="15">
      <c r="A51" s="17"/>
      <c r="B51" s="17"/>
      <c r="C51" s="17"/>
      <c r="D51" s="17"/>
      <c r="E51" s="17"/>
      <c r="F51" s="17"/>
      <c r="G51" s="17"/>
      <c r="H51" s="17"/>
      <c r="I51" s="17"/>
      <c r="J51" s="17"/>
      <c r="K51" s="17"/>
      <c r="L51" s="552"/>
      <c r="M51" s="553"/>
      <c r="N51" s="554"/>
      <c r="O51" s="17"/>
      <c r="P51" s="17"/>
      <c r="Q51" s="17"/>
      <c r="R51" s="17"/>
      <c r="S51" s="17"/>
    </row>
    <row r="52" spans="1:19" s="31" customFormat="1" ht="22.5" customHeight="1">
      <c r="A52" s="484" t="s">
        <v>138</v>
      </c>
      <c r="B52" s="485"/>
      <c r="C52" s="496"/>
      <c r="D52" s="30">
        <f>SUM(E52:H52)</f>
        <v>10</v>
      </c>
      <c r="E52" s="30">
        <f>SUM(E30:E49)</f>
        <v>8</v>
      </c>
      <c r="F52" s="30">
        <f>SUM(F30:F49)</f>
        <v>2</v>
      </c>
      <c r="G52" s="30">
        <f>SUM(G30:G49)</f>
        <v>0</v>
      </c>
      <c r="H52" s="30">
        <f>SUM(H30:H49)</f>
        <v>0</v>
      </c>
      <c r="I52" s="30"/>
      <c r="J52" s="484" t="s">
        <v>138</v>
      </c>
      <c r="K52" s="485"/>
      <c r="L52" s="485"/>
      <c r="M52" s="485"/>
      <c r="N52" s="496"/>
      <c r="O52" s="30">
        <f>SUM(P52:S52)</f>
        <v>18</v>
      </c>
      <c r="P52" s="30">
        <f>SUM(P30:P49)</f>
        <v>13</v>
      </c>
      <c r="Q52" s="30">
        <f>SUM(Q30:Q49)</f>
        <v>5</v>
      </c>
      <c r="R52" s="30">
        <f>SUM(R30:R49)</f>
        <v>0</v>
      </c>
      <c r="S52" s="30">
        <f>SUM(S30:S49)</f>
        <v>0</v>
      </c>
    </row>
    <row r="53" spans="1:19" s="23" customFormat="1" ht="18.75">
      <c r="A53" s="21" t="s">
        <v>16</v>
      </c>
      <c r="B53" s="21" t="s">
        <v>125</v>
      </c>
      <c r="C53" s="489" t="s">
        <v>126</v>
      </c>
      <c r="D53" s="489"/>
      <c r="E53" s="489"/>
      <c r="F53" s="489"/>
      <c r="G53" s="489"/>
      <c r="H53" s="489"/>
      <c r="I53" s="21"/>
      <c r="J53" s="21" t="s">
        <v>15</v>
      </c>
      <c r="K53" s="21" t="s">
        <v>127</v>
      </c>
      <c r="L53" s="489" t="s">
        <v>124</v>
      </c>
      <c r="M53" s="489"/>
      <c r="N53" s="489"/>
      <c r="O53" s="489"/>
      <c r="P53" s="489"/>
      <c r="Q53" s="489"/>
      <c r="R53" s="489">
        <v>2017</v>
      </c>
      <c r="S53" s="489"/>
    </row>
    <row r="54" spans="1:19" s="27" customFormat="1" ht="15.75">
      <c r="A54" s="24" t="s">
        <v>83</v>
      </c>
      <c r="B54" s="28">
        <v>42798</v>
      </c>
      <c r="C54" s="25" t="s">
        <v>128</v>
      </c>
      <c r="D54" s="25" t="s">
        <v>131</v>
      </c>
      <c r="E54" s="403" t="s">
        <v>26</v>
      </c>
      <c r="F54" s="556"/>
      <c r="G54" s="556"/>
      <c r="H54" s="404"/>
      <c r="I54" s="26"/>
      <c r="J54" s="24" t="s">
        <v>28</v>
      </c>
      <c r="K54" s="28">
        <v>42799</v>
      </c>
      <c r="L54" s="403" t="s">
        <v>128</v>
      </c>
      <c r="M54" s="556"/>
      <c r="N54" s="404"/>
      <c r="O54" s="25" t="s">
        <v>132</v>
      </c>
      <c r="P54" s="403" t="s">
        <v>29</v>
      </c>
      <c r="Q54" s="556"/>
      <c r="R54" s="556"/>
      <c r="S54" s="404"/>
    </row>
    <row r="55" spans="1:19" ht="27.75">
      <c r="A55" s="6" t="s">
        <v>0</v>
      </c>
      <c r="B55" s="6" t="s">
        <v>1</v>
      </c>
      <c r="C55" s="6" t="s">
        <v>17</v>
      </c>
      <c r="D55" s="22" t="s">
        <v>3</v>
      </c>
      <c r="E55" s="22" t="s">
        <v>4</v>
      </c>
      <c r="F55" s="22" t="s">
        <v>8</v>
      </c>
      <c r="G55" s="22" t="s">
        <v>5</v>
      </c>
      <c r="H55" s="22" t="s">
        <v>6</v>
      </c>
      <c r="I55" s="22"/>
      <c r="J55" s="6" t="s">
        <v>0</v>
      </c>
      <c r="K55" s="6" t="s">
        <v>1</v>
      </c>
      <c r="L55" s="467" t="s">
        <v>17</v>
      </c>
      <c r="M55" s="468"/>
      <c r="N55" s="469"/>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44" t="s">
        <v>133</v>
      </c>
      <c r="M56" s="548"/>
      <c r="N56" s="545"/>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26" t="s">
        <v>133</v>
      </c>
      <c r="M57" s="547"/>
      <c r="N57" s="527"/>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44" t="s">
        <v>13</v>
      </c>
      <c r="M58" s="548"/>
      <c r="N58" s="545"/>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26" t="s">
        <v>136</v>
      </c>
      <c r="M59" s="547"/>
      <c r="N59" s="527"/>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44" t="s">
        <v>136</v>
      </c>
      <c r="M60" s="548"/>
      <c r="N60" s="545"/>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26" t="s">
        <v>141</v>
      </c>
      <c r="M61" s="547"/>
      <c r="N61" s="527"/>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44" t="s">
        <v>164</v>
      </c>
      <c r="M62" s="548"/>
      <c r="N62" s="545"/>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26" t="s">
        <v>164</v>
      </c>
      <c r="M63" s="547"/>
      <c r="N63" s="527"/>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44" t="s">
        <v>32</v>
      </c>
      <c r="M64" s="548"/>
      <c r="N64" s="545"/>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26" t="s">
        <v>32</v>
      </c>
      <c r="M65" s="547"/>
      <c r="N65" s="527"/>
      <c r="O65" s="3" t="s">
        <v>58</v>
      </c>
      <c r="P65" s="12">
        <v>1</v>
      </c>
      <c r="Q65" s="12"/>
      <c r="R65" s="12"/>
      <c r="S65" s="12"/>
    </row>
    <row r="66" spans="1:19" ht="18.75" customHeight="1">
      <c r="A66" s="5"/>
      <c r="B66" s="5"/>
      <c r="C66" s="5"/>
      <c r="D66" s="5"/>
      <c r="E66" s="5"/>
      <c r="F66" s="5"/>
      <c r="G66" s="5"/>
      <c r="H66" s="5"/>
      <c r="I66" s="5">
        <v>11</v>
      </c>
      <c r="J66" s="5" t="s">
        <v>209</v>
      </c>
      <c r="K66" s="5" t="s">
        <v>210</v>
      </c>
      <c r="L66" s="544" t="s">
        <v>32</v>
      </c>
      <c r="M66" s="548"/>
      <c r="N66" s="545"/>
      <c r="O66" s="5" t="s">
        <v>38</v>
      </c>
      <c r="P66" s="5"/>
      <c r="Q66" s="5">
        <v>1</v>
      </c>
      <c r="R66" s="5"/>
      <c r="S66" s="5"/>
    </row>
    <row r="67" spans="1:19" ht="18.75" customHeight="1">
      <c r="A67" s="12"/>
      <c r="B67" s="12"/>
      <c r="C67" s="12"/>
      <c r="D67" s="12"/>
      <c r="E67" s="12"/>
      <c r="F67" s="12"/>
      <c r="G67" s="12"/>
      <c r="H67" s="12"/>
      <c r="I67" s="12">
        <v>12</v>
      </c>
      <c r="J67" s="12" t="s">
        <v>211</v>
      </c>
      <c r="K67" s="12" t="s">
        <v>60</v>
      </c>
      <c r="L67" s="526" t="s">
        <v>32</v>
      </c>
      <c r="M67" s="547"/>
      <c r="N67" s="527"/>
      <c r="O67" s="12" t="s">
        <v>38</v>
      </c>
      <c r="P67" s="12"/>
      <c r="Q67" s="12">
        <v>1</v>
      </c>
      <c r="R67" s="12"/>
      <c r="S67" s="12"/>
    </row>
    <row r="68" spans="1:19" ht="18.75" customHeight="1">
      <c r="A68" s="5"/>
      <c r="B68" s="5"/>
      <c r="C68" s="5"/>
      <c r="D68" s="5"/>
      <c r="E68" s="5"/>
      <c r="F68" s="5"/>
      <c r="G68" s="5"/>
      <c r="H68" s="5"/>
      <c r="I68" s="5">
        <v>13</v>
      </c>
      <c r="J68" s="5" t="s">
        <v>160</v>
      </c>
      <c r="K68" s="5" t="s">
        <v>212</v>
      </c>
      <c r="L68" s="544" t="s">
        <v>32</v>
      </c>
      <c r="M68" s="548"/>
      <c r="N68" s="545"/>
      <c r="O68" s="5" t="s">
        <v>58</v>
      </c>
      <c r="P68" s="5">
        <v>1</v>
      </c>
      <c r="Q68" s="5"/>
      <c r="R68" s="5"/>
      <c r="S68" s="5"/>
    </row>
    <row r="69" spans="1:19" ht="18.75" customHeight="1">
      <c r="A69" s="3"/>
      <c r="B69" s="3"/>
      <c r="C69" s="3"/>
      <c r="D69" s="3"/>
      <c r="E69" s="3"/>
      <c r="F69" s="3"/>
      <c r="G69" s="3"/>
      <c r="H69" s="3"/>
      <c r="I69" s="3">
        <v>14</v>
      </c>
      <c r="J69" s="3"/>
      <c r="K69" s="3"/>
      <c r="L69" s="526"/>
      <c r="M69" s="547"/>
      <c r="N69" s="527"/>
      <c r="O69" s="3"/>
      <c r="P69" s="3"/>
      <c r="Q69" s="3"/>
      <c r="R69" s="3"/>
      <c r="S69" s="3"/>
    </row>
    <row r="70" spans="1:19" ht="18.75" customHeight="1">
      <c r="A70" s="5"/>
      <c r="B70" s="5"/>
      <c r="C70" s="5"/>
      <c r="D70" s="5"/>
      <c r="E70" s="5"/>
      <c r="F70" s="5"/>
      <c r="G70" s="5"/>
      <c r="H70" s="5"/>
      <c r="I70" s="5">
        <v>15</v>
      </c>
      <c r="J70" s="5"/>
      <c r="K70" s="5"/>
      <c r="L70" s="544"/>
      <c r="M70" s="548"/>
      <c r="N70" s="545"/>
      <c r="O70" s="5"/>
      <c r="P70" s="5"/>
      <c r="Q70" s="5"/>
      <c r="R70" s="5"/>
      <c r="S70" s="5"/>
    </row>
    <row r="71" spans="1:19" ht="18.75" customHeight="1">
      <c r="A71" s="3"/>
      <c r="B71" s="3"/>
      <c r="C71" s="3"/>
      <c r="D71" s="3"/>
      <c r="E71" s="3"/>
      <c r="F71" s="3"/>
      <c r="G71" s="3"/>
      <c r="H71" s="3"/>
      <c r="I71" s="3">
        <v>16</v>
      </c>
      <c r="J71" s="3"/>
      <c r="K71" s="3"/>
      <c r="L71" s="526"/>
      <c r="M71" s="547"/>
      <c r="N71" s="527"/>
      <c r="O71" s="3"/>
      <c r="P71" s="3"/>
      <c r="Q71" s="3"/>
      <c r="R71" s="3"/>
      <c r="S71" s="3"/>
    </row>
    <row r="72" spans="1:19" ht="18.75" customHeight="1">
      <c r="A72" s="5"/>
      <c r="B72" s="5"/>
      <c r="C72" s="5"/>
      <c r="D72" s="5"/>
      <c r="E72" s="5"/>
      <c r="F72" s="5"/>
      <c r="G72" s="5"/>
      <c r="H72" s="5"/>
      <c r="I72" s="5">
        <v>17</v>
      </c>
      <c r="J72" s="5"/>
      <c r="K72" s="5"/>
      <c r="L72" s="544"/>
      <c r="M72" s="548"/>
      <c r="N72" s="545"/>
      <c r="O72" s="5"/>
      <c r="P72" s="5"/>
      <c r="Q72" s="5"/>
      <c r="R72" s="5"/>
      <c r="S72" s="5"/>
    </row>
    <row r="73" spans="1:19" ht="18.75" customHeight="1">
      <c r="A73" s="3"/>
      <c r="B73" s="3"/>
      <c r="C73" s="3"/>
      <c r="D73" s="3"/>
      <c r="E73" s="3"/>
      <c r="F73" s="3"/>
      <c r="G73" s="3"/>
      <c r="H73" s="3"/>
      <c r="I73" s="3">
        <v>18</v>
      </c>
      <c r="J73" s="3"/>
      <c r="K73" s="3"/>
      <c r="L73" s="526"/>
      <c r="M73" s="547"/>
      <c r="N73" s="527"/>
      <c r="O73" s="3"/>
      <c r="P73" s="3"/>
      <c r="Q73" s="3"/>
      <c r="R73" s="3"/>
      <c r="S73" s="3"/>
    </row>
    <row r="74" spans="1:19" ht="18.75" customHeight="1">
      <c r="A74" s="5"/>
      <c r="B74" s="5"/>
      <c r="C74" s="5"/>
      <c r="D74" s="5"/>
      <c r="E74" s="5"/>
      <c r="F74" s="5"/>
      <c r="G74" s="5"/>
      <c r="H74" s="5"/>
      <c r="I74" s="5">
        <v>19</v>
      </c>
      <c r="J74" s="29" t="s">
        <v>219</v>
      </c>
      <c r="K74" s="29" t="s">
        <v>208</v>
      </c>
      <c r="L74" s="549" t="s">
        <v>34</v>
      </c>
      <c r="M74" s="550"/>
      <c r="N74" s="551"/>
      <c r="O74" s="29" t="s">
        <v>42</v>
      </c>
      <c r="P74" s="29"/>
      <c r="Q74" s="29"/>
      <c r="R74" s="29"/>
      <c r="S74" s="29">
        <v>1</v>
      </c>
    </row>
    <row r="75" spans="1:19" ht="18.75" customHeight="1">
      <c r="A75" s="3"/>
      <c r="B75" s="3"/>
      <c r="C75" s="3"/>
      <c r="D75" s="3"/>
      <c r="E75" s="3"/>
      <c r="F75" s="3"/>
      <c r="G75" s="3"/>
      <c r="H75" s="3"/>
      <c r="I75" s="3">
        <v>20</v>
      </c>
      <c r="J75" s="29" t="s">
        <v>94</v>
      </c>
      <c r="K75" s="29" t="s">
        <v>95</v>
      </c>
      <c r="L75" s="549" t="s">
        <v>133</v>
      </c>
      <c r="M75" s="550"/>
      <c r="N75" s="551"/>
      <c r="O75" s="29" t="s">
        <v>38</v>
      </c>
      <c r="P75" s="29"/>
      <c r="Q75" s="29"/>
      <c r="R75" s="29"/>
      <c r="S75" s="29">
        <v>1</v>
      </c>
    </row>
    <row r="76" spans="1:19" ht="15">
      <c r="A76" s="17"/>
      <c r="B76" s="17"/>
      <c r="C76" s="17"/>
      <c r="D76" s="17"/>
      <c r="E76" s="17"/>
      <c r="F76" s="17"/>
      <c r="G76" s="17"/>
      <c r="H76" s="17"/>
      <c r="I76" s="17"/>
      <c r="J76" s="17"/>
      <c r="K76" s="17"/>
      <c r="L76" s="552"/>
      <c r="M76" s="553"/>
      <c r="N76" s="554"/>
      <c r="O76" s="17"/>
      <c r="P76" s="17"/>
      <c r="Q76" s="17"/>
      <c r="R76" s="17"/>
      <c r="S76" s="17"/>
    </row>
    <row r="77" spans="1:19" ht="15">
      <c r="A77" s="17"/>
      <c r="B77" s="17"/>
      <c r="C77" s="17"/>
      <c r="D77" s="17"/>
      <c r="E77" s="17"/>
      <c r="F77" s="17"/>
      <c r="G77" s="17"/>
      <c r="H77" s="17"/>
      <c r="I77" s="17"/>
      <c r="J77" s="17"/>
      <c r="K77" s="17"/>
      <c r="L77" s="552"/>
      <c r="M77" s="553"/>
      <c r="N77" s="554"/>
      <c r="O77" s="17"/>
      <c r="P77" s="17"/>
      <c r="Q77" s="17"/>
      <c r="R77" s="17"/>
      <c r="S77" s="17"/>
    </row>
    <row r="78" spans="1:19" s="31" customFormat="1" ht="22.5" customHeight="1">
      <c r="A78" s="484" t="s">
        <v>138</v>
      </c>
      <c r="B78" s="485"/>
      <c r="C78" s="496"/>
      <c r="D78" s="30">
        <f>SUM(E78:H78)</f>
        <v>10</v>
      </c>
      <c r="E78" s="30">
        <f>SUM(E56:E75)</f>
        <v>7</v>
      </c>
      <c r="F78" s="30">
        <f>SUM(F56:F75)</f>
        <v>3</v>
      </c>
      <c r="G78" s="30">
        <f>SUM(G56:G75)</f>
        <v>0</v>
      </c>
      <c r="H78" s="30">
        <f>SUM(H56:H75)</f>
        <v>0</v>
      </c>
      <c r="I78" s="30"/>
      <c r="J78" s="484" t="s">
        <v>138</v>
      </c>
      <c r="K78" s="485"/>
      <c r="L78" s="485"/>
      <c r="M78" s="485"/>
      <c r="N78" s="496"/>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58" t="s">
        <v>138</v>
      </c>
      <c r="L79" s="558"/>
      <c r="M79" s="558"/>
      <c r="N79" s="558"/>
      <c r="O79" s="558"/>
      <c r="P79" s="33" t="s">
        <v>4</v>
      </c>
      <c r="Q79" s="33" t="s">
        <v>8</v>
      </c>
      <c r="R79" s="33" t="s">
        <v>5</v>
      </c>
      <c r="S79" s="33" t="s">
        <v>6</v>
      </c>
    </row>
    <row r="80" spans="11:19" ht="36.75" customHeight="1">
      <c r="K80" s="558"/>
      <c r="L80" s="558"/>
      <c r="M80" s="558"/>
      <c r="N80" s="558"/>
      <c r="O80" s="558"/>
      <c r="P80" s="33">
        <f>SUM(E26+P26+E52+P52+E78+P78)</f>
        <v>55</v>
      </c>
      <c r="Q80" s="33">
        <f>SUM(F26+Q26+F52+Q52+F78+Q78)</f>
        <v>27</v>
      </c>
      <c r="R80" s="33">
        <f>SUM(G26+R26+G52+R52+G78+R78)</f>
        <v>0</v>
      </c>
      <c r="S80" s="33">
        <f>SUM(H26+S26+H52+S52+H78+S78)</f>
        <v>4</v>
      </c>
    </row>
    <row r="81" spans="11:19" ht="18.75" customHeight="1">
      <c r="K81" s="558"/>
      <c r="L81" s="558"/>
      <c r="M81" s="558"/>
      <c r="N81" s="558"/>
      <c r="O81" s="558"/>
      <c r="P81" s="484">
        <f>SUM(P80:Q80)</f>
        <v>82</v>
      </c>
      <c r="Q81" s="496"/>
      <c r="R81" s="484">
        <f>SUM(R80:S80)</f>
        <v>4</v>
      </c>
      <c r="S81" s="496"/>
    </row>
    <row r="82" spans="11:19" ht="18.75" customHeight="1">
      <c r="K82" s="558"/>
      <c r="L82" s="558"/>
      <c r="M82" s="558"/>
      <c r="N82" s="558"/>
      <c r="O82" s="558"/>
      <c r="P82" s="484">
        <f>SUM(P81:S81)</f>
        <v>86</v>
      </c>
      <c r="Q82" s="485"/>
      <c r="R82" s="485"/>
      <c r="S82" s="496"/>
    </row>
    <row r="83" spans="11:19" ht="38.25">
      <c r="K83" s="410"/>
      <c r="L83" s="410"/>
      <c r="M83" s="22" t="s">
        <v>58</v>
      </c>
      <c r="N83" s="22" t="s">
        <v>36</v>
      </c>
      <c r="O83" s="22" t="s">
        <v>39</v>
      </c>
      <c r="P83" s="22" t="s">
        <v>35</v>
      </c>
      <c r="Q83" s="22" t="s">
        <v>42</v>
      </c>
      <c r="R83" s="22" t="s">
        <v>38</v>
      </c>
      <c r="S83" s="33" t="s">
        <v>137</v>
      </c>
    </row>
    <row r="84" spans="11:19" ht="15.75">
      <c r="K84" s="410" t="s">
        <v>151</v>
      </c>
      <c r="L84" s="410"/>
      <c r="M84" s="6">
        <v>1</v>
      </c>
      <c r="N84" s="6">
        <v>3</v>
      </c>
      <c r="O84" s="6"/>
      <c r="P84" s="6"/>
      <c r="Q84" s="6"/>
      <c r="R84" s="6">
        <v>1</v>
      </c>
      <c r="S84" s="32">
        <f>SUM(M84:R84)</f>
        <v>5</v>
      </c>
    </row>
    <row r="85" spans="11:19" ht="15.75">
      <c r="K85" s="410" t="s">
        <v>79</v>
      </c>
      <c r="L85" s="410"/>
      <c r="M85" s="6"/>
      <c r="N85" s="6">
        <v>1</v>
      </c>
      <c r="O85" s="6">
        <v>1</v>
      </c>
      <c r="P85" s="6">
        <v>2</v>
      </c>
      <c r="Q85" s="6"/>
      <c r="R85" s="6"/>
      <c r="S85" s="32">
        <f aca="true" t="shared" si="0" ref="S85:S98">SUM(M85:R85)</f>
        <v>4</v>
      </c>
    </row>
    <row r="86" spans="11:19" ht="15.75">
      <c r="K86" s="410" t="s">
        <v>152</v>
      </c>
      <c r="L86" s="410"/>
      <c r="M86" s="6"/>
      <c r="N86" s="6"/>
      <c r="O86" s="6"/>
      <c r="P86" s="6">
        <v>2</v>
      </c>
      <c r="Q86" s="6"/>
      <c r="R86" s="6">
        <v>1</v>
      </c>
      <c r="S86" s="32">
        <f t="shared" si="0"/>
        <v>3</v>
      </c>
    </row>
    <row r="87" spans="11:19" ht="15.75">
      <c r="K87" s="410" t="s">
        <v>153</v>
      </c>
      <c r="L87" s="410"/>
      <c r="M87" s="6"/>
      <c r="N87" s="6">
        <v>1</v>
      </c>
      <c r="O87" s="6"/>
      <c r="P87" s="6">
        <v>4</v>
      </c>
      <c r="Q87" s="6"/>
      <c r="R87" s="6">
        <v>2</v>
      </c>
      <c r="S87" s="32">
        <f t="shared" si="0"/>
        <v>7</v>
      </c>
    </row>
    <row r="88" spans="11:19" ht="15.75">
      <c r="K88" s="410" t="s">
        <v>141</v>
      </c>
      <c r="L88" s="410"/>
      <c r="M88" s="6"/>
      <c r="N88" s="6">
        <v>4</v>
      </c>
      <c r="O88" s="6"/>
      <c r="P88" s="6">
        <v>1</v>
      </c>
      <c r="Q88" s="6"/>
      <c r="R88" s="6">
        <v>1</v>
      </c>
      <c r="S88" s="32">
        <f t="shared" si="0"/>
        <v>6</v>
      </c>
    </row>
    <row r="89" spans="11:19" ht="15.75">
      <c r="K89" s="410" t="s">
        <v>154</v>
      </c>
      <c r="L89" s="410"/>
      <c r="M89" s="6">
        <v>1</v>
      </c>
      <c r="N89" s="6"/>
      <c r="O89" s="6"/>
      <c r="P89" s="6">
        <v>1</v>
      </c>
      <c r="Q89" s="6"/>
      <c r="R89" s="6"/>
      <c r="S89" s="32">
        <f t="shared" si="0"/>
        <v>2</v>
      </c>
    </row>
    <row r="90" spans="11:19" ht="15.75">
      <c r="K90" s="410" t="s">
        <v>159</v>
      </c>
      <c r="L90" s="410"/>
      <c r="M90" s="6">
        <v>2</v>
      </c>
      <c r="N90" s="6">
        <v>1</v>
      </c>
      <c r="O90" s="6"/>
      <c r="P90" s="6">
        <v>4</v>
      </c>
      <c r="Q90" s="6">
        <v>1</v>
      </c>
      <c r="R90" s="6">
        <v>4</v>
      </c>
      <c r="S90" s="32">
        <f t="shared" si="0"/>
        <v>12</v>
      </c>
    </row>
    <row r="91" spans="11:19" ht="15.75">
      <c r="K91" s="410" t="s">
        <v>33</v>
      </c>
      <c r="L91" s="410"/>
      <c r="M91" s="6"/>
      <c r="N91" s="6">
        <v>1</v>
      </c>
      <c r="O91" s="6"/>
      <c r="P91" s="6">
        <v>5</v>
      </c>
      <c r="Q91" s="6">
        <v>1</v>
      </c>
      <c r="R91" s="6">
        <v>2</v>
      </c>
      <c r="S91" s="32">
        <f t="shared" si="0"/>
        <v>9</v>
      </c>
    </row>
    <row r="92" spans="11:19" ht="15.75">
      <c r="K92" s="410" t="s">
        <v>155</v>
      </c>
      <c r="L92" s="410"/>
      <c r="M92" s="6">
        <v>2</v>
      </c>
      <c r="N92" s="6">
        <v>1</v>
      </c>
      <c r="O92" s="6">
        <v>1</v>
      </c>
      <c r="P92" s="6">
        <v>1</v>
      </c>
      <c r="Q92" s="6"/>
      <c r="R92" s="6">
        <v>3</v>
      </c>
      <c r="S92" s="32">
        <f t="shared" si="0"/>
        <v>8</v>
      </c>
    </row>
    <row r="93" spans="11:19" ht="15.75">
      <c r="K93" s="410" t="s">
        <v>31</v>
      </c>
      <c r="L93" s="410"/>
      <c r="M93" s="6"/>
      <c r="N93" s="6">
        <v>1</v>
      </c>
      <c r="O93" s="6">
        <v>1</v>
      </c>
      <c r="P93" s="6">
        <v>2</v>
      </c>
      <c r="Q93" s="6"/>
      <c r="R93" s="6">
        <v>4</v>
      </c>
      <c r="S93" s="32">
        <f t="shared" si="0"/>
        <v>8</v>
      </c>
    </row>
    <row r="94" spans="11:19" ht="15.75">
      <c r="K94" s="410" t="s">
        <v>158</v>
      </c>
      <c r="L94" s="410"/>
      <c r="M94" s="6"/>
      <c r="N94" s="6"/>
      <c r="O94" s="6"/>
      <c r="P94" s="6"/>
      <c r="Q94" s="6">
        <v>1</v>
      </c>
      <c r="R94" s="6"/>
      <c r="S94" s="32">
        <f t="shared" si="0"/>
        <v>1</v>
      </c>
    </row>
    <row r="95" spans="11:19" ht="15.75">
      <c r="K95" s="410" t="s">
        <v>156</v>
      </c>
      <c r="L95" s="410"/>
      <c r="M95" s="6"/>
      <c r="N95" s="6">
        <v>4</v>
      </c>
      <c r="O95" s="6"/>
      <c r="P95" s="6">
        <v>4</v>
      </c>
      <c r="Q95" s="6">
        <v>1</v>
      </c>
      <c r="R95" s="6">
        <v>6</v>
      </c>
      <c r="S95" s="32">
        <f t="shared" si="0"/>
        <v>15</v>
      </c>
    </row>
    <row r="96" spans="11:19" ht="15.75">
      <c r="K96" s="410" t="s">
        <v>157</v>
      </c>
      <c r="L96" s="410"/>
      <c r="M96" s="6"/>
      <c r="N96" s="6">
        <v>1</v>
      </c>
      <c r="O96" s="6">
        <v>1</v>
      </c>
      <c r="P96" s="6"/>
      <c r="Q96" s="6"/>
      <c r="R96" s="6">
        <v>5</v>
      </c>
      <c r="S96" s="32">
        <f t="shared" si="0"/>
        <v>7</v>
      </c>
    </row>
    <row r="97" spans="11:19" ht="15.75">
      <c r="K97" s="410"/>
      <c r="L97" s="410"/>
      <c r="M97" s="6"/>
      <c r="N97" s="6"/>
      <c r="O97" s="6"/>
      <c r="P97" s="6"/>
      <c r="Q97" s="6"/>
      <c r="R97" s="6"/>
      <c r="S97" s="32">
        <f t="shared" si="0"/>
        <v>0</v>
      </c>
    </row>
    <row r="98" spans="11:19" ht="15.75">
      <c r="K98" s="410"/>
      <c r="L98" s="410"/>
      <c r="M98" s="6"/>
      <c r="N98" s="6"/>
      <c r="O98" s="6"/>
      <c r="P98" s="6"/>
      <c r="Q98" s="6"/>
      <c r="R98" s="6"/>
      <c r="S98" s="32">
        <f t="shared" si="0"/>
        <v>0</v>
      </c>
    </row>
    <row r="99" spans="11:19" ht="15.75">
      <c r="K99" s="557" t="s">
        <v>137</v>
      </c>
      <c r="L99" s="557"/>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481"/>
      <c r="L100" s="481"/>
    </row>
    <row r="101" spans="11:12" ht="15">
      <c r="K101" s="481"/>
      <c r="L101" s="481"/>
    </row>
    <row r="102" spans="11:12" ht="15">
      <c r="K102" s="481"/>
      <c r="L102" s="481"/>
    </row>
    <row r="103" spans="11:12" ht="15">
      <c r="K103" s="481"/>
      <c r="L103" s="481"/>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0" customFormat="1" ht="37.5" customHeight="1">
      <c r="A1" s="559" t="s">
        <v>319</v>
      </c>
      <c r="B1" s="559"/>
      <c r="C1" s="559"/>
      <c r="D1" s="559"/>
      <c r="E1" s="559"/>
      <c r="F1" s="559"/>
      <c r="G1" s="559"/>
      <c r="H1" s="559"/>
    </row>
    <row r="2" spans="1:8" ht="30" customHeight="1">
      <c r="A2" s="21" t="s">
        <v>2</v>
      </c>
      <c r="B2" s="489"/>
      <c r="C2" s="489"/>
      <c r="D2" s="489"/>
      <c r="E2" s="21" t="s">
        <v>320</v>
      </c>
      <c r="F2" s="188" t="s">
        <v>323</v>
      </c>
      <c r="G2" s="21">
        <v>45</v>
      </c>
      <c r="H2" s="188"/>
    </row>
    <row r="3" spans="1:8" ht="30" customHeight="1">
      <c r="A3" s="21" t="s">
        <v>322</v>
      </c>
      <c r="B3" s="489"/>
      <c r="C3" s="489"/>
      <c r="D3" s="489"/>
      <c r="E3" s="21" t="s">
        <v>3</v>
      </c>
      <c r="F3" s="524"/>
      <c r="G3" s="494"/>
      <c r="H3" s="495"/>
    </row>
    <row r="4" spans="1:8" ht="15.75">
      <c r="A4" s="475"/>
      <c r="B4" s="561" t="s">
        <v>324</v>
      </c>
      <c r="C4" s="562"/>
      <c r="D4" s="562"/>
      <c r="E4" s="562"/>
      <c r="F4" s="562"/>
      <c r="G4" s="562"/>
      <c r="H4" s="563"/>
    </row>
    <row r="5" spans="1:8" ht="15" customHeight="1">
      <c r="A5" s="476"/>
      <c r="B5" s="526" t="s">
        <v>325</v>
      </c>
      <c r="C5" s="547"/>
      <c r="D5" s="547"/>
      <c r="E5" s="547"/>
      <c r="F5" s="547"/>
      <c r="G5" s="547"/>
      <c r="H5" s="527"/>
    </row>
    <row r="6" spans="1:8" ht="15">
      <c r="A6" s="476"/>
      <c r="B6" s="526" t="s">
        <v>326</v>
      </c>
      <c r="C6" s="547"/>
      <c r="D6" s="547"/>
      <c r="E6" s="547"/>
      <c r="F6" s="547"/>
      <c r="G6" s="547"/>
      <c r="H6" s="527"/>
    </row>
    <row r="7" spans="1:8" ht="15">
      <c r="A7" s="476"/>
      <c r="B7" s="526" t="s">
        <v>327</v>
      </c>
      <c r="C7" s="547"/>
      <c r="D7" s="547"/>
      <c r="E7" s="547"/>
      <c r="F7" s="547"/>
      <c r="G7" s="547"/>
      <c r="H7" s="527"/>
    </row>
    <row r="8" spans="1:8" ht="15">
      <c r="A8" s="477"/>
      <c r="B8" s="526" t="s">
        <v>330</v>
      </c>
      <c r="C8" s="547"/>
      <c r="D8" s="547"/>
      <c r="E8" s="547"/>
      <c r="F8" s="547"/>
      <c r="G8" s="547"/>
      <c r="H8" s="527"/>
    </row>
    <row r="9" spans="1:8" s="109" customFormat="1" ht="22.5" customHeight="1">
      <c r="A9" s="410" t="s">
        <v>0</v>
      </c>
      <c r="B9" s="410"/>
      <c r="C9" s="410" t="s">
        <v>1</v>
      </c>
      <c r="D9" s="410"/>
      <c r="E9" s="467" t="s">
        <v>321</v>
      </c>
      <c r="F9" s="469"/>
      <c r="G9" s="6" t="s">
        <v>3</v>
      </c>
      <c r="H9" s="6" t="s">
        <v>11</v>
      </c>
    </row>
    <row r="10" spans="1:8" ht="30" customHeight="1">
      <c r="A10" s="560"/>
      <c r="B10" s="560"/>
      <c r="C10" s="560"/>
      <c r="D10" s="560"/>
      <c r="E10" s="526"/>
      <c r="F10" s="527"/>
      <c r="G10" s="3"/>
      <c r="H10" s="3"/>
    </row>
    <row r="11" spans="1:8" ht="30" customHeight="1">
      <c r="A11" s="560"/>
      <c r="B11" s="560"/>
      <c r="C11" s="560"/>
      <c r="D11" s="560"/>
      <c r="E11" s="526"/>
      <c r="F11" s="527"/>
      <c r="G11" s="3"/>
      <c r="H11" s="3"/>
    </row>
    <row r="12" spans="1:8" ht="30" customHeight="1">
      <c r="A12" s="560"/>
      <c r="B12" s="560"/>
      <c r="C12" s="560"/>
      <c r="D12" s="560"/>
      <c r="E12" s="526"/>
      <c r="F12" s="527"/>
      <c r="G12" s="3"/>
      <c r="H12" s="3"/>
    </row>
    <row r="13" spans="1:8" ht="30" customHeight="1">
      <c r="A13" s="560"/>
      <c r="B13" s="560"/>
      <c r="C13" s="560"/>
      <c r="D13" s="560"/>
      <c r="E13" s="526"/>
      <c r="F13" s="527"/>
      <c r="G13" s="3"/>
      <c r="H13" s="3"/>
    </row>
    <row r="14" spans="1:8" ht="22.5" customHeight="1">
      <c r="A14" s="419" t="s">
        <v>328</v>
      </c>
      <c r="B14" s="419"/>
      <c r="C14" s="419"/>
      <c r="D14" s="419"/>
      <c r="E14" s="564" t="s">
        <v>137</v>
      </c>
      <c r="F14" s="565"/>
      <c r="G14" s="419"/>
      <c r="H14" s="419"/>
    </row>
    <row r="15" spans="1:8" ht="22.5" customHeight="1">
      <c r="A15" s="419" t="s">
        <v>329</v>
      </c>
      <c r="B15" s="419"/>
      <c r="C15" s="419"/>
      <c r="D15" s="419"/>
      <c r="E15" s="491"/>
      <c r="F15" s="492"/>
      <c r="G15" s="419"/>
      <c r="H15" s="419"/>
    </row>
    <row r="16" spans="1:8" ht="30" customHeight="1">
      <c r="A16" s="566"/>
      <c r="B16" s="566"/>
      <c r="C16" s="566"/>
      <c r="D16" s="566"/>
      <c r="E16" s="566"/>
      <c r="F16" s="566"/>
      <c r="G16" s="566"/>
      <c r="H16" s="566"/>
    </row>
    <row r="17" spans="1:8" ht="30" customHeight="1">
      <c r="A17" s="567"/>
      <c r="B17" s="567"/>
      <c r="C17" s="567"/>
      <c r="D17" s="567"/>
      <c r="E17" s="567"/>
      <c r="F17" s="567"/>
      <c r="G17" s="567"/>
      <c r="H17" s="567"/>
    </row>
    <row r="18" spans="1:8" s="110" customFormat="1" ht="37.5" customHeight="1">
      <c r="A18" s="559" t="s">
        <v>319</v>
      </c>
      <c r="B18" s="559"/>
      <c r="C18" s="559"/>
      <c r="D18" s="559"/>
      <c r="E18" s="559"/>
      <c r="F18" s="559"/>
      <c r="G18" s="559"/>
      <c r="H18" s="559"/>
    </row>
    <row r="19" spans="1:8" ht="30" customHeight="1">
      <c r="A19" s="6" t="s">
        <v>2</v>
      </c>
      <c r="B19" s="410"/>
      <c r="C19" s="410"/>
      <c r="D19" s="410"/>
      <c r="E19" s="6" t="s">
        <v>320</v>
      </c>
      <c r="F19" s="24" t="s">
        <v>323</v>
      </c>
      <c r="G19" s="6">
        <v>45</v>
      </c>
      <c r="H19" s="6"/>
    </row>
    <row r="20" spans="1:8" ht="30" customHeight="1">
      <c r="A20" s="6" t="s">
        <v>322</v>
      </c>
      <c r="B20" s="410"/>
      <c r="C20" s="410"/>
      <c r="D20" s="410"/>
      <c r="E20" s="6" t="s">
        <v>3</v>
      </c>
      <c r="F20" s="467"/>
      <c r="G20" s="468"/>
      <c r="H20" s="469"/>
    </row>
    <row r="21" spans="1:8" ht="15.75">
      <c r="A21" s="475"/>
      <c r="B21" s="561" t="s">
        <v>324</v>
      </c>
      <c r="C21" s="562"/>
      <c r="D21" s="562"/>
      <c r="E21" s="562"/>
      <c r="F21" s="562"/>
      <c r="G21" s="562"/>
      <c r="H21" s="563"/>
    </row>
    <row r="22" spans="1:8" ht="15">
      <c r="A22" s="476"/>
      <c r="B22" s="526" t="s">
        <v>325</v>
      </c>
      <c r="C22" s="547"/>
      <c r="D22" s="547"/>
      <c r="E22" s="547"/>
      <c r="F22" s="547"/>
      <c r="G22" s="547"/>
      <c r="H22" s="527"/>
    </row>
    <row r="23" spans="1:8" ht="15">
      <c r="A23" s="476"/>
      <c r="B23" s="526" t="s">
        <v>326</v>
      </c>
      <c r="C23" s="547"/>
      <c r="D23" s="547"/>
      <c r="E23" s="547"/>
      <c r="F23" s="547"/>
      <c r="G23" s="547"/>
      <c r="H23" s="527"/>
    </row>
    <row r="24" spans="1:8" ht="15">
      <c r="A24" s="476"/>
      <c r="B24" s="526" t="s">
        <v>327</v>
      </c>
      <c r="C24" s="547"/>
      <c r="D24" s="547"/>
      <c r="E24" s="547"/>
      <c r="F24" s="547"/>
      <c r="G24" s="547"/>
      <c r="H24" s="527"/>
    </row>
    <row r="25" spans="1:8" ht="15">
      <c r="A25" s="477"/>
      <c r="B25" s="526" t="s">
        <v>330</v>
      </c>
      <c r="C25" s="547"/>
      <c r="D25" s="547"/>
      <c r="E25" s="547"/>
      <c r="F25" s="547"/>
      <c r="G25" s="547"/>
      <c r="H25" s="527"/>
    </row>
    <row r="26" spans="1:8" s="108" customFormat="1" ht="22.5" customHeight="1">
      <c r="A26" s="410" t="s">
        <v>0</v>
      </c>
      <c r="B26" s="410"/>
      <c r="C26" s="410" t="s">
        <v>1</v>
      </c>
      <c r="D26" s="410"/>
      <c r="E26" s="467" t="s">
        <v>321</v>
      </c>
      <c r="F26" s="469"/>
      <c r="G26" s="6" t="s">
        <v>3</v>
      </c>
      <c r="H26" s="6" t="s">
        <v>11</v>
      </c>
    </row>
    <row r="27" spans="1:8" ht="30" customHeight="1">
      <c r="A27" s="419"/>
      <c r="B27" s="419"/>
      <c r="C27" s="419"/>
      <c r="D27" s="419"/>
      <c r="E27" s="526"/>
      <c r="F27" s="527"/>
      <c r="G27" s="3"/>
      <c r="H27" s="3"/>
    </row>
    <row r="28" spans="1:8" ht="30" customHeight="1">
      <c r="A28" s="419"/>
      <c r="B28" s="419"/>
      <c r="C28" s="419"/>
      <c r="D28" s="419"/>
      <c r="E28" s="526"/>
      <c r="F28" s="527"/>
      <c r="G28" s="3"/>
      <c r="H28" s="3"/>
    </row>
    <row r="29" spans="1:8" ht="30" customHeight="1">
      <c r="A29" s="419"/>
      <c r="B29" s="419"/>
      <c r="C29" s="419"/>
      <c r="D29" s="419"/>
      <c r="E29" s="526"/>
      <c r="F29" s="527"/>
      <c r="G29" s="3"/>
      <c r="H29" s="3"/>
    </row>
    <row r="30" spans="1:8" ht="30" customHeight="1">
      <c r="A30" s="419"/>
      <c r="B30" s="419"/>
      <c r="C30" s="419"/>
      <c r="D30" s="419"/>
      <c r="E30" s="526"/>
      <c r="F30" s="527"/>
      <c r="G30" s="3"/>
      <c r="H30" s="3"/>
    </row>
    <row r="31" spans="1:8" ht="22.5" customHeight="1">
      <c r="A31" s="419" t="s">
        <v>328</v>
      </c>
      <c r="B31" s="419"/>
      <c r="C31" s="419"/>
      <c r="D31" s="419"/>
      <c r="E31" s="564" t="s">
        <v>137</v>
      </c>
      <c r="F31" s="565"/>
      <c r="G31" s="419"/>
      <c r="H31" s="419"/>
    </row>
    <row r="32" spans="1:8" ht="22.5" customHeight="1">
      <c r="A32" s="419" t="s">
        <v>329</v>
      </c>
      <c r="B32" s="419"/>
      <c r="C32" s="419"/>
      <c r="D32" s="419"/>
      <c r="E32" s="491"/>
      <c r="F32" s="492"/>
      <c r="G32" s="419"/>
      <c r="H32" s="419"/>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68"/>
      <c r="B1" s="431" t="s">
        <v>353</v>
      </c>
      <c r="C1" s="432"/>
      <c r="D1" s="432"/>
      <c r="E1" s="432"/>
      <c r="F1" s="432"/>
      <c r="G1" s="432"/>
      <c r="H1" s="432"/>
      <c r="I1" s="432"/>
      <c r="J1" s="432"/>
      <c r="K1" s="432"/>
      <c r="L1" s="432"/>
      <c r="M1" s="432"/>
      <c r="N1" s="432"/>
      <c r="O1" s="433"/>
    </row>
    <row r="2" spans="1:15" ht="20.25">
      <c r="A2" s="569"/>
      <c r="B2" s="571" t="s">
        <v>13</v>
      </c>
      <c r="C2" s="572"/>
      <c r="D2" s="572"/>
      <c r="E2" s="572"/>
      <c r="F2" s="573"/>
      <c r="G2" s="41"/>
      <c r="H2" s="194"/>
      <c r="I2" s="574"/>
      <c r="J2" s="575"/>
      <c r="K2" s="575"/>
      <c r="L2" s="575"/>
      <c r="M2" s="575"/>
      <c r="N2" s="576"/>
      <c r="O2" s="41"/>
    </row>
    <row r="3" spans="1:15" ht="20.25">
      <c r="A3" s="570"/>
      <c r="B3" s="577" t="s">
        <v>232</v>
      </c>
      <c r="C3" s="578"/>
      <c r="D3" s="578"/>
      <c r="E3" s="578"/>
      <c r="F3" s="579"/>
      <c r="G3" s="42"/>
      <c r="H3" s="580"/>
      <c r="I3" s="580"/>
      <c r="J3" s="575" t="s">
        <v>121</v>
      </c>
      <c r="K3" s="575"/>
      <c r="L3" s="575"/>
      <c r="M3" s="575"/>
      <c r="N3" s="575"/>
      <c r="O3" s="576"/>
    </row>
    <row r="4" spans="1:15" ht="22.5" customHeight="1">
      <c r="A4" s="195" t="s">
        <v>354</v>
      </c>
      <c r="B4" s="581"/>
      <c r="C4" s="582"/>
      <c r="D4" s="582"/>
      <c r="E4" s="582"/>
      <c r="F4" s="582"/>
      <c r="G4" s="583" t="s">
        <v>355</v>
      </c>
      <c r="H4" s="583"/>
      <c r="I4" s="136" t="s">
        <v>323</v>
      </c>
      <c r="J4" s="136" t="s">
        <v>356</v>
      </c>
      <c r="K4" s="136"/>
      <c r="L4" s="584"/>
      <c r="M4" s="585"/>
      <c r="N4" s="585"/>
      <c r="O4" s="586"/>
    </row>
    <row r="5" spans="1:15" ht="22.5" customHeight="1">
      <c r="A5" s="593" t="s">
        <v>357</v>
      </c>
      <c r="B5" s="442"/>
      <c r="C5" s="442"/>
      <c r="D5" s="442"/>
      <c r="E5" s="442"/>
      <c r="F5" s="192" t="s">
        <v>358</v>
      </c>
      <c r="G5" s="136"/>
      <c r="H5" s="136"/>
      <c r="I5" s="136"/>
      <c r="J5" s="136"/>
      <c r="K5" s="136"/>
      <c r="L5" s="587"/>
      <c r="M5" s="588"/>
      <c r="N5" s="588"/>
      <c r="O5" s="589"/>
    </row>
    <row r="6" spans="1:15" ht="22.5" customHeight="1">
      <c r="A6" s="594"/>
      <c r="B6" s="595"/>
      <c r="C6" s="596"/>
      <c r="D6" s="596"/>
      <c r="E6" s="596"/>
      <c r="F6" s="196" t="s">
        <v>359</v>
      </c>
      <c r="G6" s="197"/>
      <c r="H6" s="197"/>
      <c r="I6" s="197"/>
      <c r="J6" s="197"/>
      <c r="K6" s="197"/>
      <c r="L6" s="590"/>
      <c r="M6" s="591"/>
      <c r="N6" s="591"/>
      <c r="O6" s="592"/>
    </row>
    <row r="7" spans="1:15" ht="15.75">
      <c r="A7" s="198"/>
      <c r="B7" s="595"/>
      <c r="C7" s="596"/>
      <c r="D7" s="596"/>
      <c r="E7" s="599"/>
      <c r="F7" s="192" t="s">
        <v>360</v>
      </c>
      <c r="G7" s="600"/>
      <c r="H7" s="600"/>
      <c r="I7" s="600"/>
      <c r="J7" s="600"/>
      <c r="K7" s="601"/>
      <c r="L7" s="199" t="s">
        <v>361</v>
      </c>
      <c r="M7" s="602"/>
      <c r="N7" s="603"/>
      <c r="O7" s="604"/>
    </row>
    <row r="8" spans="1:15" ht="15">
      <c r="A8" s="412" t="s">
        <v>0</v>
      </c>
      <c r="B8" s="412" t="s">
        <v>1</v>
      </c>
      <c r="C8" s="597" t="s">
        <v>227</v>
      </c>
      <c r="D8" s="416" t="s">
        <v>234</v>
      </c>
      <c r="E8" s="423" t="s">
        <v>235</v>
      </c>
      <c r="F8" s="416" t="s">
        <v>236</v>
      </c>
      <c r="G8" s="412" t="s">
        <v>237</v>
      </c>
      <c r="H8" s="412"/>
      <c r="I8" s="412"/>
      <c r="J8" s="412"/>
      <c r="K8" s="412"/>
      <c r="L8" s="412"/>
      <c r="M8" s="412" t="s">
        <v>238</v>
      </c>
      <c r="N8" s="412"/>
      <c r="O8" s="412" t="s">
        <v>239</v>
      </c>
    </row>
    <row r="9" spans="1:15" ht="15">
      <c r="A9" s="412"/>
      <c r="B9" s="412"/>
      <c r="C9" s="598"/>
      <c r="D9" s="416"/>
      <c r="E9" s="423"/>
      <c r="F9" s="416"/>
      <c r="G9" s="85" t="s">
        <v>308</v>
      </c>
      <c r="H9" s="43" t="s">
        <v>309</v>
      </c>
      <c r="I9" s="85" t="s">
        <v>336</v>
      </c>
      <c r="J9" s="43" t="s">
        <v>337</v>
      </c>
      <c r="K9" s="85" t="s">
        <v>338</v>
      </c>
      <c r="L9" s="43"/>
      <c r="M9" s="88" t="s">
        <v>339</v>
      </c>
      <c r="N9" s="43"/>
      <c r="O9" s="412"/>
    </row>
    <row r="10" spans="1:15" ht="18">
      <c r="A10" s="115"/>
      <c r="B10" s="190"/>
      <c r="C10" s="161"/>
      <c r="D10" s="160"/>
      <c r="E10" s="180"/>
      <c r="F10" s="44"/>
      <c r="G10" s="90"/>
      <c r="H10" s="181"/>
      <c r="I10" s="90"/>
      <c r="J10" s="181"/>
      <c r="K10" s="90"/>
      <c r="L10" s="181"/>
      <c r="M10" s="91"/>
      <c r="N10" s="45"/>
      <c r="O10" s="45"/>
    </row>
    <row r="11" spans="1:15" ht="18">
      <c r="A11" s="115"/>
      <c r="B11" s="190"/>
      <c r="C11" s="161"/>
      <c r="D11" s="160"/>
      <c r="E11" s="180"/>
      <c r="F11" s="44"/>
      <c r="G11" s="90"/>
      <c r="H11" s="181"/>
      <c r="I11" s="90"/>
      <c r="J11" s="181"/>
      <c r="K11" s="90"/>
      <c r="L11" s="181"/>
      <c r="M11" s="91"/>
      <c r="N11" s="45"/>
      <c r="O11" s="45"/>
    </row>
    <row r="12" spans="1:15" ht="18">
      <c r="A12" s="115"/>
      <c r="B12" s="190"/>
      <c r="C12" s="161"/>
      <c r="D12" s="160"/>
      <c r="E12" s="180"/>
      <c r="F12" s="44"/>
      <c r="G12" s="90"/>
      <c r="H12" s="181"/>
      <c r="I12" s="90"/>
      <c r="J12" s="181"/>
      <c r="K12" s="90"/>
      <c r="L12" s="181"/>
      <c r="M12" s="91"/>
      <c r="N12" s="45"/>
      <c r="O12" s="45"/>
    </row>
    <row r="13" spans="1:15" ht="18">
      <c r="A13" s="115"/>
      <c r="B13" s="190"/>
      <c r="C13" s="161"/>
      <c r="D13" s="160"/>
      <c r="E13" s="180"/>
      <c r="F13" s="44"/>
      <c r="G13" s="90"/>
      <c r="H13" s="181"/>
      <c r="I13" s="90"/>
      <c r="J13" s="181"/>
      <c r="K13" s="90"/>
      <c r="L13" s="181"/>
      <c r="M13" s="91"/>
      <c r="N13" s="45"/>
      <c r="O13" s="45"/>
    </row>
    <row r="14" spans="1:15" ht="18">
      <c r="A14" s="115"/>
      <c r="B14" s="190"/>
      <c r="C14" s="161"/>
      <c r="D14" s="160"/>
      <c r="E14" s="180"/>
      <c r="F14" s="44"/>
      <c r="G14" s="90"/>
      <c r="H14" s="181"/>
      <c r="I14" s="90"/>
      <c r="J14" s="181"/>
      <c r="K14" s="90"/>
      <c r="L14" s="181"/>
      <c r="M14" s="91"/>
      <c r="N14" s="45"/>
      <c r="O14" s="45"/>
    </row>
    <row r="15" spans="1:15" ht="18">
      <c r="A15" s="115"/>
      <c r="B15" s="190"/>
      <c r="C15" s="161"/>
      <c r="D15" s="160"/>
      <c r="E15" s="180"/>
      <c r="F15" s="44"/>
      <c r="G15" s="90"/>
      <c r="H15" s="181"/>
      <c r="I15" s="90"/>
      <c r="J15" s="181"/>
      <c r="K15" s="90"/>
      <c r="L15" s="181"/>
      <c r="M15" s="91"/>
      <c r="N15" s="45"/>
      <c r="O15" s="45"/>
    </row>
    <row r="16" spans="1:15" ht="18">
      <c r="A16" s="115"/>
      <c r="B16" s="190"/>
      <c r="C16" s="161"/>
      <c r="D16" s="160"/>
      <c r="E16" s="180"/>
      <c r="F16" s="44"/>
      <c r="G16" s="90"/>
      <c r="H16" s="181"/>
      <c r="I16" s="90"/>
      <c r="J16" s="181"/>
      <c r="K16" s="90"/>
      <c r="L16" s="181"/>
      <c r="M16" s="91"/>
      <c r="N16" s="45"/>
      <c r="O16" s="45"/>
    </row>
    <row r="17" spans="1:15" ht="18">
      <c r="A17" s="115"/>
      <c r="B17" s="190"/>
      <c r="C17" s="161"/>
      <c r="D17" s="160"/>
      <c r="E17" s="180"/>
      <c r="F17" s="44"/>
      <c r="G17" s="90"/>
      <c r="H17" s="181"/>
      <c r="I17" s="90"/>
      <c r="J17" s="181"/>
      <c r="K17" s="90"/>
      <c r="L17" s="181"/>
      <c r="M17" s="91"/>
      <c r="N17" s="45"/>
      <c r="O17" s="45"/>
    </row>
    <row r="18" spans="1:15" ht="18">
      <c r="A18" s="115"/>
      <c r="B18" s="190"/>
      <c r="C18" s="161"/>
      <c r="D18" s="160"/>
      <c r="E18" s="180"/>
      <c r="F18" s="44"/>
      <c r="G18" s="90"/>
      <c r="H18" s="181"/>
      <c r="I18" s="90"/>
      <c r="J18" s="181"/>
      <c r="K18" s="90"/>
      <c r="L18" s="181"/>
      <c r="M18" s="91"/>
      <c r="N18" s="45"/>
      <c r="O18" s="45"/>
    </row>
    <row r="19" spans="1:15" ht="18">
      <c r="A19" s="115"/>
      <c r="B19" s="190"/>
      <c r="C19" s="161"/>
      <c r="D19" s="160"/>
      <c r="E19" s="180"/>
      <c r="F19" s="44"/>
      <c r="G19" s="90"/>
      <c r="H19" s="181"/>
      <c r="I19" s="90"/>
      <c r="J19" s="181"/>
      <c r="K19" s="90"/>
      <c r="L19" s="181"/>
      <c r="M19" s="91"/>
      <c r="N19" s="45"/>
      <c r="O19" s="45"/>
    </row>
    <row r="20" spans="1:15" ht="18">
      <c r="A20" s="115"/>
      <c r="B20" s="190"/>
      <c r="C20" s="161"/>
      <c r="D20" s="160"/>
      <c r="E20" s="180"/>
      <c r="F20" s="44"/>
      <c r="G20" s="90"/>
      <c r="H20" s="181"/>
      <c r="I20" s="90"/>
      <c r="J20" s="181"/>
      <c r="K20" s="90"/>
      <c r="L20" s="181"/>
      <c r="M20" s="91"/>
      <c r="N20" s="45"/>
      <c r="O20" s="45"/>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605"/>
      <c r="B4" s="605"/>
      <c r="C4" s="605"/>
      <c r="D4" s="605"/>
    </row>
    <row r="5" ht="18.75">
      <c r="A5" s="23"/>
    </row>
    <row r="10" ht="18.75">
      <c r="A10" s="23"/>
    </row>
    <row r="15" ht="18.75">
      <c r="A15" s="23"/>
    </row>
    <row r="21" spans="1:4" ht="18.75">
      <c r="A21" s="605"/>
      <c r="B21" s="605"/>
      <c r="C21" s="605"/>
      <c r="D21" s="605"/>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508"/>
      <c r="B1" s="607"/>
      <c r="C1" s="609" t="s">
        <v>14</v>
      </c>
      <c r="D1" s="609"/>
      <c r="E1" s="609"/>
      <c r="F1" s="609"/>
      <c r="G1" s="609"/>
      <c r="H1" s="609"/>
      <c r="I1" s="609"/>
      <c r="J1" s="609"/>
      <c r="K1" s="609"/>
    </row>
    <row r="2" spans="1:11" ht="30" customHeight="1">
      <c r="A2" s="510"/>
      <c r="B2" s="608"/>
      <c r="C2" s="515"/>
      <c r="D2" s="515"/>
      <c r="E2" s="515"/>
      <c r="F2" s="515"/>
      <c r="G2" s="515"/>
      <c r="H2" s="515"/>
      <c r="I2" s="515"/>
      <c r="J2" s="515"/>
      <c r="K2" s="515"/>
    </row>
    <row r="3" spans="1:11" ht="15.75">
      <c r="A3" s="18"/>
      <c r="B3" s="105" t="s">
        <v>0</v>
      </c>
      <c r="C3" s="19" t="s">
        <v>1</v>
      </c>
      <c r="D3" s="19" t="s">
        <v>2</v>
      </c>
      <c r="E3" s="19" t="s">
        <v>422</v>
      </c>
      <c r="F3" s="606" t="s">
        <v>421</v>
      </c>
      <c r="G3" s="606"/>
      <c r="H3" s="606"/>
      <c r="I3" s="606"/>
      <c r="J3" s="606"/>
      <c r="K3" s="19" t="s">
        <v>12</v>
      </c>
    </row>
    <row r="4" spans="1:11" ht="22.5" customHeight="1">
      <c r="A4" s="16">
        <v>1</v>
      </c>
      <c r="B4" s="274"/>
      <c r="C4" s="190"/>
      <c r="D4" s="53"/>
      <c r="E4" s="44"/>
      <c r="F4" s="12"/>
      <c r="G4" s="12"/>
      <c r="H4" s="12"/>
      <c r="I4" s="12"/>
      <c r="J4" s="12"/>
      <c r="K4" s="12"/>
    </row>
    <row r="5" spans="1:11" ht="22.5" customHeight="1">
      <c r="A5" s="16">
        <v>2</v>
      </c>
      <c r="B5" s="274"/>
      <c r="C5" s="190"/>
      <c r="D5" s="161"/>
      <c r="E5" s="160"/>
      <c r="F5" s="203"/>
      <c r="G5" s="203"/>
      <c r="H5" s="12"/>
      <c r="I5" s="12"/>
      <c r="J5" s="12"/>
      <c r="K5" s="12"/>
    </row>
    <row r="6" spans="1:11" ht="22.5" customHeight="1">
      <c r="A6" s="16">
        <v>3</v>
      </c>
      <c r="B6" s="274"/>
      <c r="C6" s="190"/>
      <c r="D6" s="161"/>
      <c r="E6" s="160"/>
      <c r="F6" s="12"/>
      <c r="G6" s="12"/>
      <c r="H6" s="12"/>
      <c r="I6" s="12"/>
      <c r="J6" s="12"/>
      <c r="K6" s="12"/>
    </row>
    <row r="7" spans="1:11" ht="22.5" customHeight="1">
      <c r="A7" s="16">
        <v>4</v>
      </c>
      <c r="B7" s="274"/>
      <c r="C7" s="190"/>
      <c r="D7" s="161"/>
      <c r="E7" s="160"/>
      <c r="F7" s="12"/>
      <c r="G7" s="12"/>
      <c r="H7" s="12"/>
      <c r="I7" s="12"/>
      <c r="J7" s="12"/>
      <c r="K7" s="12"/>
    </row>
    <row r="8" spans="1:11" ht="22.5" customHeight="1">
      <c r="A8" s="16">
        <v>5</v>
      </c>
      <c r="B8" s="245"/>
      <c r="C8" s="160"/>
      <c r="D8" s="161"/>
      <c r="E8" s="160"/>
      <c r="F8" s="12"/>
      <c r="G8" s="12"/>
      <c r="H8" s="12"/>
      <c r="I8" s="12"/>
      <c r="J8" s="12"/>
      <c r="K8" s="12"/>
    </row>
    <row r="9" spans="1:11" ht="22.5" customHeight="1">
      <c r="A9" s="16">
        <v>6</v>
      </c>
      <c r="B9" s="169"/>
      <c r="C9" s="276"/>
      <c r="D9" s="277"/>
      <c r="E9" s="276"/>
      <c r="F9" s="12"/>
      <c r="G9" s="12"/>
      <c r="H9" s="12"/>
      <c r="I9" s="12"/>
      <c r="J9" s="12"/>
      <c r="K9" s="12"/>
    </row>
    <row r="10" spans="1:11" ht="22.5" customHeight="1">
      <c r="A10" s="16">
        <v>7</v>
      </c>
      <c r="B10" s="169"/>
      <c r="C10" s="276"/>
      <c r="D10" s="277"/>
      <c r="E10" s="276"/>
      <c r="F10" s="12"/>
      <c r="G10" s="12"/>
      <c r="H10" s="12"/>
      <c r="I10" s="12"/>
      <c r="J10" s="12"/>
      <c r="K10" s="12"/>
    </row>
    <row r="11" spans="1:11" ht="22.5" customHeight="1">
      <c r="A11" s="16">
        <v>8</v>
      </c>
      <c r="B11" s="274"/>
      <c r="C11" s="44"/>
      <c r="D11" s="161"/>
      <c r="E11" s="160"/>
      <c r="F11" s="12"/>
      <c r="G11" s="12"/>
      <c r="H11" s="12"/>
      <c r="I11" s="12"/>
      <c r="J11" s="12"/>
      <c r="K11" s="12"/>
    </row>
    <row r="12" spans="1:11" ht="22.5" customHeight="1">
      <c r="A12" s="16">
        <v>9</v>
      </c>
      <c r="B12" s="169"/>
      <c r="C12" s="276"/>
      <c r="D12" s="277"/>
      <c r="E12" s="276"/>
      <c r="F12" s="186"/>
      <c r="G12" s="186"/>
      <c r="H12" s="186"/>
      <c r="I12" s="186"/>
      <c r="J12" s="186"/>
      <c r="K12" s="278"/>
    </row>
    <row r="13" spans="1:11" ht="22.5" customHeight="1">
      <c r="A13" s="16">
        <v>10</v>
      </c>
      <c r="B13" s="274"/>
      <c r="C13" s="44"/>
      <c r="D13" s="161"/>
      <c r="E13" s="160"/>
      <c r="F13" s="279"/>
      <c r="G13" s="279"/>
      <c r="H13" s="12"/>
      <c r="I13" s="12"/>
      <c r="J13" s="12"/>
      <c r="K13" s="12"/>
    </row>
    <row r="14" spans="1:11" ht="22.5" customHeight="1">
      <c r="A14" s="16">
        <v>11</v>
      </c>
      <c r="B14" s="274"/>
      <c r="C14" s="190"/>
      <c r="D14" s="53"/>
      <c r="E14" s="44"/>
      <c r="F14" s="6"/>
      <c r="G14" s="6"/>
      <c r="H14" s="6"/>
      <c r="I14" s="6"/>
      <c r="J14" s="6"/>
      <c r="K14" s="6"/>
    </row>
    <row r="15" spans="1:11" ht="22.5" customHeight="1">
      <c r="A15" s="16">
        <v>12</v>
      </c>
      <c r="B15" s="275"/>
      <c r="C15" s="190"/>
      <c r="D15" s="161"/>
      <c r="E15" s="160"/>
      <c r="F15" s="12"/>
      <c r="G15" s="12"/>
      <c r="H15" s="12"/>
      <c r="I15" s="12"/>
      <c r="J15" s="12"/>
      <c r="K15" s="12"/>
    </row>
    <row r="16" spans="1:11" ht="22.5" customHeight="1">
      <c r="A16" s="16">
        <v>13</v>
      </c>
      <c r="B16" s="274"/>
      <c r="C16" s="190"/>
      <c r="D16" s="53"/>
      <c r="E16" s="44"/>
      <c r="F16" s="12"/>
      <c r="G16" s="12"/>
      <c r="H16" s="12"/>
      <c r="I16" s="12"/>
      <c r="J16" s="12"/>
      <c r="K16" s="12"/>
    </row>
    <row r="17" spans="1:11" ht="22.5" customHeight="1">
      <c r="A17" s="16">
        <v>14</v>
      </c>
      <c r="B17" s="78"/>
      <c r="C17" s="160"/>
      <c r="D17" s="161"/>
      <c r="E17" s="160"/>
      <c r="F17" s="12"/>
      <c r="G17" s="12"/>
      <c r="H17" s="12"/>
      <c r="I17" s="12"/>
      <c r="J17" s="12"/>
      <c r="K17" s="12"/>
    </row>
    <row r="18" spans="1:11" ht="22.5" customHeight="1">
      <c r="A18" s="16">
        <v>15</v>
      </c>
      <c r="B18" s="79"/>
      <c r="C18" s="160"/>
      <c r="D18" s="161"/>
      <c r="E18" s="160"/>
      <c r="F18" s="12"/>
      <c r="G18" s="12"/>
      <c r="H18" s="12"/>
      <c r="I18" s="12"/>
      <c r="J18" s="12"/>
      <c r="K18" s="12"/>
    </row>
    <row r="19" spans="1:11" ht="22.5" customHeight="1">
      <c r="A19" s="16">
        <v>16</v>
      </c>
      <c r="B19" s="78"/>
      <c r="C19" s="160"/>
      <c r="D19" s="161"/>
      <c r="E19" s="160"/>
      <c r="F19" s="12"/>
      <c r="G19" s="12"/>
      <c r="H19" s="12"/>
      <c r="I19" s="12"/>
      <c r="J19" s="12"/>
      <c r="K19" s="12"/>
    </row>
    <row r="20" spans="1:11" ht="22.5" customHeight="1">
      <c r="A20" s="16">
        <v>17</v>
      </c>
      <c r="B20" s="78"/>
      <c r="C20" s="160"/>
      <c r="D20" s="161"/>
      <c r="E20" s="160"/>
      <c r="F20" s="12"/>
      <c r="G20" s="12"/>
      <c r="H20" s="12"/>
      <c r="I20" s="12"/>
      <c r="J20" s="12"/>
      <c r="K20" s="12"/>
    </row>
    <row r="21" spans="1:11" ht="22.5" customHeight="1">
      <c r="A21" s="16">
        <v>18</v>
      </c>
      <c r="B21" s="78"/>
      <c r="C21" s="160"/>
      <c r="D21" s="161"/>
      <c r="E21" s="160"/>
      <c r="F21" s="12"/>
      <c r="G21" s="12"/>
      <c r="H21" s="12"/>
      <c r="I21" s="12"/>
      <c r="J21" s="12"/>
      <c r="K21" s="12"/>
    </row>
    <row r="22" spans="1:11" ht="22.5" customHeight="1">
      <c r="A22" s="16">
        <v>19</v>
      </c>
      <c r="B22" s="78"/>
      <c r="C22" s="160"/>
      <c r="D22" s="161"/>
      <c r="E22" s="160"/>
      <c r="F22" s="12"/>
      <c r="G22" s="12"/>
      <c r="H22" s="12"/>
      <c r="I22" s="12"/>
      <c r="J22" s="12"/>
      <c r="K22" s="12"/>
    </row>
    <row r="23" spans="1:11" ht="22.5" customHeight="1">
      <c r="A23" s="16">
        <v>20</v>
      </c>
      <c r="B23" s="78"/>
      <c r="C23" s="160"/>
      <c r="D23" s="161"/>
      <c r="E23" s="160"/>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1"/>
  <sheetViews>
    <sheetView zoomScalePageLayoutView="0" workbookViewId="0" topLeftCell="A4">
      <selection activeCell="A26" sqref="A26:G29"/>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59" t="s">
        <v>485</v>
      </c>
      <c r="B1" s="559"/>
      <c r="C1" s="559"/>
      <c r="D1" s="559"/>
      <c r="E1" s="559"/>
      <c r="F1" s="559"/>
      <c r="G1" s="559"/>
      <c r="H1" s="559"/>
    </row>
    <row r="2" spans="1:8" ht="26.25" customHeight="1">
      <c r="A2" s="55" t="s">
        <v>2</v>
      </c>
      <c r="B2" s="515"/>
      <c r="C2" s="515"/>
      <c r="D2" s="515"/>
      <c r="E2" s="55" t="s">
        <v>320</v>
      </c>
      <c r="F2" s="315"/>
      <c r="G2" s="55"/>
      <c r="H2" s="315"/>
    </row>
    <row r="3" spans="1:8" ht="26.25" customHeight="1">
      <c r="A3" s="55" t="s">
        <v>322</v>
      </c>
      <c r="B3" s="515"/>
      <c r="C3" s="515"/>
      <c r="D3" s="515"/>
      <c r="E3" s="55" t="s">
        <v>3</v>
      </c>
      <c r="F3" s="610"/>
      <c r="G3" s="611"/>
      <c r="H3" s="612"/>
    </row>
    <row r="4" spans="1:8" ht="18.75" customHeight="1">
      <c r="A4" s="475"/>
      <c r="B4" s="561" t="s">
        <v>324</v>
      </c>
      <c r="C4" s="562"/>
      <c r="D4" s="562"/>
      <c r="E4" s="562"/>
      <c r="F4" s="562"/>
      <c r="G4" s="562"/>
      <c r="H4" s="563"/>
    </row>
    <row r="5" spans="1:8" ht="18.75" customHeight="1">
      <c r="A5" s="476"/>
      <c r="B5" s="526" t="s">
        <v>325</v>
      </c>
      <c r="C5" s="547"/>
      <c r="D5" s="547"/>
      <c r="E5" s="547"/>
      <c r="F5" s="547"/>
      <c r="G5" s="547"/>
      <c r="H5" s="527"/>
    </row>
    <row r="6" spans="1:8" ht="18.75" customHeight="1">
      <c r="A6" s="476"/>
      <c r="B6" s="526" t="s">
        <v>326</v>
      </c>
      <c r="C6" s="547"/>
      <c r="D6" s="547"/>
      <c r="E6" s="547"/>
      <c r="F6" s="547"/>
      <c r="G6" s="547"/>
      <c r="H6" s="527"/>
    </row>
    <row r="7" spans="1:8" ht="18.75" customHeight="1">
      <c r="A7" s="476"/>
      <c r="B7" s="526" t="s">
        <v>327</v>
      </c>
      <c r="C7" s="547"/>
      <c r="D7" s="547"/>
      <c r="E7" s="547"/>
      <c r="F7" s="547"/>
      <c r="G7" s="547"/>
      <c r="H7" s="527"/>
    </row>
    <row r="8" spans="1:8" ht="18.75" customHeight="1">
      <c r="A8" s="477"/>
      <c r="B8" s="526" t="s">
        <v>330</v>
      </c>
      <c r="C8" s="547"/>
      <c r="D8" s="547"/>
      <c r="E8" s="547"/>
      <c r="F8" s="547"/>
      <c r="G8" s="547"/>
      <c r="H8" s="527"/>
    </row>
    <row r="9" spans="1:8" ht="15.75">
      <c r="A9" s="410" t="s">
        <v>0</v>
      </c>
      <c r="B9" s="410"/>
      <c r="C9" s="410" t="s">
        <v>1</v>
      </c>
      <c r="D9" s="410"/>
      <c r="E9" s="467" t="s">
        <v>321</v>
      </c>
      <c r="F9" s="469"/>
      <c r="G9" s="6" t="s">
        <v>3</v>
      </c>
      <c r="H9" s="6" t="s">
        <v>11</v>
      </c>
    </row>
    <row r="10" spans="1:8" ht="21">
      <c r="A10" s="560"/>
      <c r="B10" s="560"/>
      <c r="C10" s="560"/>
      <c r="D10" s="560"/>
      <c r="E10" s="613"/>
      <c r="F10" s="614"/>
      <c r="G10" s="314"/>
      <c r="H10" s="316"/>
    </row>
    <row r="11" spans="1:8" ht="21">
      <c r="A11" s="560"/>
      <c r="B11" s="560"/>
      <c r="C11" s="560"/>
      <c r="D11" s="560"/>
      <c r="E11" s="613"/>
      <c r="F11" s="614"/>
      <c r="G11" s="314"/>
      <c r="H11" s="316"/>
    </row>
    <row r="12" spans="1:8" ht="21">
      <c r="A12" s="560"/>
      <c r="B12" s="560"/>
      <c r="C12" s="560"/>
      <c r="D12" s="560"/>
      <c r="E12" s="613"/>
      <c r="F12" s="614"/>
      <c r="G12" s="314"/>
      <c r="H12" s="316"/>
    </row>
    <row r="13" spans="1:8" ht="21">
      <c r="A13" s="560"/>
      <c r="B13" s="560"/>
      <c r="C13" s="560"/>
      <c r="D13" s="560"/>
      <c r="E13" s="613"/>
      <c r="F13" s="614"/>
      <c r="G13" s="314"/>
      <c r="H13" s="316"/>
    </row>
    <row r="14" spans="1:8" ht="26.25" customHeight="1">
      <c r="A14" s="419" t="s">
        <v>328</v>
      </c>
      <c r="B14" s="419"/>
      <c r="C14" s="419"/>
      <c r="D14" s="419"/>
      <c r="E14" s="564" t="s">
        <v>137</v>
      </c>
      <c r="F14" s="565"/>
      <c r="G14" s="560"/>
      <c r="H14" s="560"/>
    </row>
    <row r="15" spans="1:8" ht="26.25" customHeight="1">
      <c r="A15" s="419" t="s">
        <v>329</v>
      </c>
      <c r="B15" s="419"/>
      <c r="C15" s="419"/>
      <c r="D15" s="419"/>
      <c r="E15" s="491"/>
      <c r="F15" s="492"/>
      <c r="G15" s="560"/>
      <c r="H15" s="560"/>
    </row>
    <row r="16" ht="37.5" customHeight="1"/>
    <row r="17" spans="1:8" ht="31.5">
      <c r="A17" s="559" t="s">
        <v>485</v>
      </c>
      <c r="B17" s="559"/>
      <c r="C17" s="559"/>
      <c r="D17" s="559"/>
      <c r="E17" s="559"/>
      <c r="F17" s="559"/>
      <c r="G17" s="559"/>
      <c r="H17" s="559"/>
    </row>
    <row r="18" spans="1:8" ht="21">
      <c r="A18" s="55" t="s">
        <v>2</v>
      </c>
      <c r="B18" s="515"/>
      <c r="C18" s="515"/>
      <c r="D18" s="515"/>
      <c r="E18" s="55" t="s">
        <v>320</v>
      </c>
      <c r="F18" s="315"/>
      <c r="G18" s="55"/>
      <c r="H18" s="315"/>
    </row>
    <row r="19" spans="1:8" ht="21">
      <c r="A19" s="55" t="s">
        <v>322</v>
      </c>
      <c r="B19" s="515"/>
      <c r="C19" s="515"/>
      <c r="D19" s="515"/>
      <c r="E19" s="55" t="s">
        <v>3</v>
      </c>
      <c r="F19" s="610"/>
      <c r="G19" s="611"/>
      <c r="H19" s="612"/>
    </row>
    <row r="20" spans="1:8" ht="18.75" customHeight="1">
      <c r="A20" s="475"/>
      <c r="B20" s="561" t="s">
        <v>324</v>
      </c>
      <c r="C20" s="562"/>
      <c r="D20" s="562"/>
      <c r="E20" s="562"/>
      <c r="F20" s="562"/>
      <c r="G20" s="562"/>
      <c r="H20" s="563"/>
    </row>
    <row r="21" spans="1:8" ht="18.75" customHeight="1">
      <c r="A21" s="476"/>
      <c r="B21" s="526" t="s">
        <v>325</v>
      </c>
      <c r="C21" s="547"/>
      <c r="D21" s="547"/>
      <c r="E21" s="547"/>
      <c r="F21" s="547"/>
      <c r="G21" s="547"/>
      <c r="H21" s="527"/>
    </row>
    <row r="22" spans="1:8" ht="18.75" customHeight="1">
      <c r="A22" s="476"/>
      <c r="B22" s="526" t="s">
        <v>326</v>
      </c>
      <c r="C22" s="547"/>
      <c r="D22" s="547"/>
      <c r="E22" s="547"/>
      <c r="F22" s="547"/>
      <c r="G22" s="547"/>
      <c r="H22" s="527"/>
    </row>
    <row r="23" spans="1:8" ht="18.75" customHeight="1">
      <c r="A23" s="476"/>
      <c r="B23" s="526" t="s">
        <v>327</v>
      </c>
      <c r="C23" s="547"/>
      <c r="D23" s="547"/>
      <c r="E23" s="547"/>
      <c r="F23" s="547"/>
      <c r="G23" s="547"/>
      <c r="H23" s="527"/>
    </row>
    <row r="24" spans="1:8" ht="18.75" customHeight="1">
      <c r="A24" s="477"/>
      <c r="B24" s="526" t="s">
        <v>330</v>
      </c>
      <c r="C24" s="547"/>
      <c r="D24" s="547"/>
      <c r="E24" s="547"/>
      <c r="F24" s="547"/>
      <c r="G24" s="547"/>
      <c r="H24" s="527"/>
    </row>
    <row r="25" spans="1:8" ht="26.25" customHeight="1">
      <c r="A25" s="410" t="s">
        <v>0</v>
      </c>
      <c r="B25" s="410"/>
      <c r="C25" s="410" t="s">
        <v>1</v>
      </c>
      <c r="D25" s="410"/>
      <c r="E25" s="467" t="s">
        <v>321</v>
      </c>
      <c r="F25" s="469"/>
      <c r="G25" s="6" t="s">
        <v>3</v>
      </c>
      <c r="H25" s="6" t="s">
        <v>11</v>
      </c>
    </row>
    <row r="26" spans="1:8" s="320" customFormat="1" ht="26.25" customHeight="1">
      <c r="A26" s="560"/>
      <c r="B26" s="560"/>
      <c r="C26" s="560"/>
      <c r="D26" s="560"/>
      <c r="E26" s="615"/>
      <c r="F26" s="616"/>
      <c r="G26" s="314"/>
      <c r="H26" s="314"/>
    </row>
    <row r="27" spans="1:8" s="320" customFormat="1" ht="26.25" customHeight="1">
      <c r="A27" s="560"/>
      <c r="B27" s="560"/>
      <c r="C27" s="560"/>
      <c r="D27" s="560"/>
      <c r="E27" s="615"/>
      <c r="F27" s="616"/>
      <c r="G27" s="314"/>
      <c r="H27" s="314"/>
    </row>
    <row r="28" spans="1:8" s="320" customFormat="1" ht="26.25" customHeight="1">
      <c r="A28" s="560"/>
      <c r="B28" s="560"/>
      <c r="C28" s="560"/>
      <c r="D28" s="560"/>
      <c r="E28" s="615"/>
      <c r="F28" s="616"/>
      <c r="G28" s="314"/>
      <c r="H28" s="314"/>
    </row>
    <row r="29" spans="1:8" ht="26.25" customHeight="1">
      <c r="A29" s="560"/>
      <c r="B29" s="560"/>
      <c r="C29" s="560"/>
      <c r="D29" s="560"/>
      <c r="E29" s="613"/>
      <c r="F29" s="614"/>
      <c r="G29" s="314"/>
      <c r="H29" s="3"/>
    </row>
    <row r="30" spans="1:8" ht="26.25" customHeight="1">
      <c r="A30" s="419" t="s">
        <v>328</v>
      </c>
      <c r="B30" s="419"/>
      <c r="C30" s="419"/>
      <c r="D30" s="419"/>
      <c r="E30" s="564" t="s">
        <v>137</v>
      </c>
      <c r="F30" s="565"/>
      <c r="G30" s="560"/>
      <c r="H30" s="560"/>
    </row>
    <row r="31" spans="1:8" ht="26.25" customHeight="1">
      <c r="A31" s="419" t="s">
        <v>329</v>
      </c>
      <c r="B31" s="419"/>
      <c r="C31" s="419"/>
      <c r="D31" s="419"/>
      <c r="E31" s="491"/>
      <c r="F31" s="492"/>
      <c r="G31" s="560"/>
      <c r="H31" s="560"/>
    </row>
  </sheetData>
  <sheetProtection/>
  <mergeCells count="62">
    <mergeCell ref="G30:H31"/>
    <mergeCell ref="A31:B31"/>
    <mergeCell ref="C31:D31"/>
    <mergeCell ref="A29:B29"/>
    <mergeCell ref="C29:D29"/>
    <mergeCell ref="E29:F29"/>
    <mergeCell ref="A30:B30"/>
    <mergeCell ref="C30:D30"/>
    <mergeCell ref="E30:F31"/>
    <mergeCell ref="A27:B27"/>
    <mergeCell ref="C27:D27"/>
    <mergeCell ref="E27:F27"/>
    <mergeCell ref="A28:B28"/>
    <mergeCell ref="C28:D28"/>
    <mergeCell ref="E28:F28"/>
    <mergeCell ref="A25:B25"/>
    <mergeCell ref="C25:D25"/>
    <mergeCell ref="E25:F25"/>
    <mergeCell ref="A26:B26"/>
    <mergeCell ref="C26:D26"/>
    <mergeCell ref="E26:F26"/>
    <mergeCell ref="A20:A24"/>
    <mergeCell ref="B20:H20"/>
    <mergeCell ref="B21:H21"/>
    <mergeCell ref="B22:H22"/>
    <mergeCell ref="B23:H23"/>
    <mergeCell ref="B24:H24"/>
    <mergeCell ref="B19:D19"/>
    <mergeCell ref="F19:H19"/>
    <mergeCell ref="A13:B13"/>
    <mergeCell ref="C13:D13"/>
    <mergeCell ref="E13:F13"/>
    <mergeCell ref="A14:B14"/>
    <mergeCell ref="C14:D14"/>
    <mergeCell ref="E14:F15"/>
    <mergeCell ref="G14:H15"/>
    <mergeCell ref="A15:B15"/>
    <mergeCell ref="C15:D15"/>
    <mergeCell ref="A17:H17"/>
    <mergeCell ref="B18:D18"/>
    <mergeCell ref="A11:B11"/>
    <mergeCell ref="C11:D11"/>
    <mergeCell ref="E11:F11"/>
    <mergeCell ref="A12:B12"/>
    <mergeCell ref="C12:D12"/>
    <mergeCell ref="E12:F12"/>
    <mergeCell ref="A9:B9"/>
    <mergeCell ref="C9:D9"/>
    <mergeCell ref="E9:F9"/>
    <mergeCell ref="A10:B10"/>
    <mergeCell ref="C10:D10"/>
    <mergeCell ref="E10:F10"/>
    <mergeCell ref="B2:D2"/>
    <mergeCell ref="A1:H1"/>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49"/>
  <sheetViews>
    <sheetView zoomScalePageLayoutView="0" workbookViewId="0" topLeftCell="A43">
      <selection activeCell="H10" sqref="H10:H12"/>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59" t="s">
        <v>485</v>
      </c>
      <c r="B1" s="559"/>
      <c r="C1" s="559"/>
      <c r="D1" s="559"/>
      <c r="E1" s="559"/>
      <c r="F1" s="559"/>
      <c r="G1" s="559"/>
      <c r="H1" s="559"/>
    </row>
    <row r="2" spans="1:8" ht="21">
      <c r="A2" s="55" t="s">
        <v>2</v>
      </c>
      <c r="B2" s="515"/>
      <c r="C2" s="515"/>
      <c r="D2" s="515"/>
      <c r="E2" s="55" t="s">
        <v>320</v>
      </c>
      <c r="F2" s="315" t="s">
        <v>323</v>
      </c>
      <c r="G2" s="55">
        <v>45</v>
      </c>
      <c r="H2" s="315"/>
    </row>
    <row r="3" spans="1:8" ht="21">
      <c r="A3" s="55" t="s">
        <v>322</v>
      </c>
      <c r="B3" s="515"/>
      <c r="C3" s="515"/>
      <c r="D3" s="515"/>
      <c r="E3" s="55" t="s">
        <v>3</v>
      </c>
      <c r="F3" s="610" t="s">
        <v>537</v>
      </c>
      <c r="G3" s="611"/>
      <c r="H3" s="612"/>
    </row>
    <row r="4" spans="1:8" ht="18.75" customHeight="1">
      <c r="A4" s="475"/>
      <c r="B4" s="561" t="s">
        <v>324</v>
      </c>
      <c r="C4" s="562"/>
      <c r="D4" s="562"/>
      <c r="E4" s="562"/>
      <c r="F4" s="562"/>
      <c r="G4" s="562"/>
      <c r="H4" s="563"/>
    </row>
    <row r="5" spans="1:8" ht="18.75" customHeight="1">
      <c r="A5" s="476"/>
      <c r="B5" s="526" t="s">
        <v>325</v>
      </c>
      <c r="C5" s="547"/>
      <c r="D5" s="547"/>
      <c r="E5" s="547"/>
      <c r="F5" s="547"/>
      <c r="G5" s="547"/>
      <c r="H5" s="527"/>
    </row>
    <row r="6" spans="1:8" ht="18.75" customHeight="1">
      <c r="A6" s="476"/>
      <c r="B6" s="526" t="s">
        <v>326</v>
      </c>
      <c r="C6" s="547"/>
      <c r="D6" s="547"/>
      <c r="E6" s="547"/>
      <c r="F6" s="547"/>
      <c r="G6" s="547"/>
      <c r="H6" s="527"/>
    </row>
    <row r="7" spans="1:8" ht="18.75" customHeight="1">
      <c r="A7" s="476"/>
      <c r="B7" s="526" t="s">
        <v>327</v>
      </c>
      <c r="C7" s="547"/>
      <c r="D7" s="547"/>
      <c r="E7" s="547"/>
      <c r="F7" s="547"/>
      <c r="G7" s="547"/>
      <c r="H7" s="527"/>
    </row>
    <row r="8" spans="1:8" ht="18.75" customHeight="1">
      <c r="A8" s="477"/>
      <c r="B8" s="526" t="s">
        <v>330</v>
      </c>
      <c r="C8" s="547"/>
      <c r="D8" s="547"/>
      <c r="E8" s="547"/>
      <c r="F8" s="547"/>
      <c r="G8" s="547"/>
      <c r="H8" s="527"/>
    </row>
    <row r="9" spans="1:8" ht="26.25" customHeight="1">
      <c r="A9" s="410" t="s">
        <v>0</v>
      </c>
      <c r="B9" s="410"/>
      <c r="C9" s="410" t="s">
        <v>1</v>
      </c>
      <c r="D9" s="410"/>
      <c r="E9" s="467" t="s">
        <v>321</v>
      </c>
      <c r="F9" s="469"/>
      <c r="G9" s="6" t="s">
        <v>3</v>
      </c>
      <c r="H9" s="6" t="s">
        <v>11</v>
      </c>
    </row>
    <row r="10" spans="1:8" ht="26.25" customHeight="1">
      <c r="A10" s="560" t="s">
        <v>301</v>
      </c>
      <c r="B10" s="560"/>
      <c r="C10" s="560" t="s">
        <v>538</v>
      </c>
      <c r="D10" s="560"/>
      <c r="E10" s="617"/>
      <c r="F10" s="617"/>
      <c r="G10" s="314" t="s">
        <v>35</v>
      </c>
      <c r="H10" s="316"/>
    </row>
    <row r="11" spans="1:8" ht="26.25" customHeight="1">
      <c r="A11" s="560" t="s">
        <v>365</v>
      </c>
      <c r="B11" s="560"/>
      <c r="C11" s="560" t="s">
        <v>181</v>
      </c>
      <c r="D11" s="560"/>
      <c r="E11" s="617"/>
      <c r="F11" s="617"/>
      <c r="G11" s="314" t="s">
        <v>35</v>
      </c>
      <c r="H11" s="316"/>
    </row>
    <row r="12" spans="1:8" ht="26.25" customHeight="1">
      <c r="A12" s="560" t="s">
        <v>427</v>
      </c>
      <c r="B12" s="560"/>
      <c r="C12" s="560" t="s">
        <v>539</v>
      </c>
      <c r="D12" s="560"/>
      <c r="E12" s="617"/>
      <c r="F12" s="617"/>
      <c r="G12" s="314" t="s">
        <v>35</v>
      </c>
      <c r="H12" s="316"/>
    </row>
    <row r="13" spans="1:8" ht="26.25" customHeight="1">
      <c r="A13" s="560"/>
      <c r="B13" s="560"/>
      <c r="C13" s="560"/>
      <c r="D13" s="560"/>
      <c r="E13" s="526"/>
      <c r="F13" s="527"/>
      <c r="G13" s="314"/>
      <c r="H13" s="316"/>
    </row>
    <row r="14" spans="1:8" ht="26.25" customHeight="1">
      <c r="A14" s="419" t="s">
        <v>328</v>
      </c>
      <c r="B14" s="419"/>
      <c r="C14" s="419"/>
      <c r="D14" s="419"/>
      <c r="E14" s="564" t="s">
        <v>137</v>
      </c>
      <c r="F14" s="565"/>
      <c r="G14" s="560">
        <f>SUM(H10:H13)</f>
        <v>0</v>
      </c>
      <c r="H14" s="560"/>
    </row>
    <row r="15" spans="1:8" ht="26.25" customHeight="1">
      <c r="A15" s="419" t="s">
        <v>329</v>
      </c>
      <c r="B15" s="419"/>
      <c r="C15" s="419"/>
      <c r="D15" s="419"/>
      <c r="E15" s="491"/>
      <c r="F15" s="492"/>
      <c r="G15" s="560"/>
      <c r="H15" s="560"/>
    </row>
    <row r="16" spans="1:8" ht="15">
      <c r="A16" s="566"/>
      <c r="B16" s="566"/>
      <c r="C16" s="566"/>
      <c r="D16" s="566"/>
      <c r="E16" s="566"/>
      <c r="F16" s="566"/>
      <c r="G16" s="566"/>
      <c r="H16" s="566"/>
    </row>
    <row r="17" spans="1:8" ht="15">
      <c r="A17" s="567"/>
      <c r="B17" s="567"/>
      <c r="C17" s="567"/>
      <c r="D17" s="567"/>
      <c r="E17" s="567"/>
      <c r="F17" s="567"/>
      <c r="G17" s="567"/>
      <c r="H17" s="567"/>
    </row>
    <row r="18" spans="1:8" ht="31.5">
      <c r="A18" s="559" t="s">
        <v>319</v>
      </c>
      <c r="B18" s="559"/>
      <c r="C18" s="559"/>
      <c r="D18" s="559"/>
      <c r="E18" s="559"/>
      <c r="F18" s="559"/>
      <c r="G18" s="559"/>
      <c r="H18" s="559"/>
    </row>
    <row r="19" spans="1:8" ht="21">
      <c r="A19" s="55" t="s">
        <v>2</v>
      </c>
      <c r="B19" s="515"/>
      <c r="C19" s="515"/>
      <c r="D19" s="515"/>
      <c r="E19" s="55" t="s">
        <v>320</v>
      </c>
      <c r="F19" s="315" t="s">
        <v>323</v>
      </c>
      <c r="G19" s="55">
        <v>45</v>
      </c>
      <c r="H19" s="315"/>
    </row>
    <row r="20" spans="1:8" ht="21">
      <c r="A20" s="55" t="s">
        <v>322</v>
      </c>
      <c r="B20" s="515"/>
      <c r="C20" s="515"/>
      <c r="D20" s="515"/>
      <c r="E20" s="55" t="s">
        <v>3</v>
      </c>
      <c r="F20" s="610" t="s">
        <v>537</v>
      </c>
      <c r="G20" s="611"/>
      <c r="H20" s="612"/>
    </row>
    <row r="21" spans="1:8" ht="18.75" customHeight="1">
      <c r="A21" s="475"/>
      <c r="B21" s="561" t="s">
        <v>324</v>
      </c>
      <c r="C21" s="562"/>
      <c r="D21" s="562"/>
      <c r="E21" s="562"/>
      <c r="F21" s="562"/>
      <c r="G21" s="562"/>
      <c r="H21" s="563"/>
    </row>
    <row r="22" spans="1:8" ht="18.75" customHeight="1">
      <c r="A22" s="476"/>
      <c r="B22" s="526" t="s">
        <v>325</v>
      </c>
      <c r="C22" s="547"/>
      <c r="D22" s="547"/>
      <c r="E22" s="547"/>
      <c r="F22" s="547"/>
      <c r="G22" s="547"/>
      <c r="H22" s="527"/>
    </row>
    <row r="23" spans="1:8" ht="18.75" customHeight="1">
      <c r="A23" s="476"/>
      <c r="B23" s="526" t="s">
        <v>326</v>
      </c>
      <c r="C23" s="547"/>
      <c r="D23" s="547"/>
      <c r="E23" s="547"/>
      <c r="F23" s="547"/>
      <c r="G23" s="547"/>
      <c r="H23" s="527"/>
    </row>
    <row r="24" spans="1:8" ht="18.75" customHeight="1">
      <c r="A24" s="476"/>
      <c r="B24" s="526" t="s">
        <v>327</v>
      </c>
      <c r="C24" s="547"/>
      <c r="D24" s="547"/>
      <c r="E24" s="547"/>
      <c r="F24" s="547"/>
      <c r="G24" s="547"/>
      <c r="H24" s="527"/>
    </row>
    <row r="25" spans="1:8" ht="18.75" customHeight="1">
      <c r="A25" s="477"/>
      <c r="B25" s="526" t="s">
        <v>330</v>
      </c>
      <c r="C25" s="547"/>
      <c r="D25" s="547"/>
      <c r="E25" s="547"/>
      <c r="F25" s="547"/>
      <c r="G25" s="547"/>
      <c r="H25" s="527"/>
    </row>
    <row r="26" spans="1:8" ht="26.25" customHeight="1">
      <c r="A26" s="410" t="s">
        <v>0</v>
      </c>
      <c r="B26" s="410"/>
      <c r="C26" s="410" t="s">
        <v>1</v>
      </c>
      <c r="D26" s="410"/>
      <c r="E26" s="467" t="s">
        <v>321</v>
      </c>
      <c r="F26" s="469"/>
      <c r="G26" s="6" t="s">
        <v>3</v>
      </c>
      <c r="H26" s="6" t="s">
        <v>11</v>
      </c>
    </row>
    <row r="27" spans="1:8" ht="26.25" customHeight="1">
      <c r="A27" s="560"/>
      <c r="B27" s="560"/>
      <c r="C27" s="560"/>
      <c r="D27" s="560"/>
      <c r="E27" s="613"/>
      <c r="F27" s="614"/>
      <c r="G27" s="314"/>
      <c r="H27" s="314"/>
    </row>
    <row r="28" spans="1:8" ht="26.25" customHeight="1">
      <c r="A28" s="560"/>
      <c r="B28" s="560"/>
      <c r="C28" s="560"/>
      <c r="D28" s="560"/>
      <c r="E28" s="618"/>
      <c r="F28" s="619"/>
      <c r="G28" s="314"/>
      <c r="H28" s="314"/>
    </row>
    <row r="29" spans="1:8" ht="26.25" customHeight="1">
      <c r="A29" s="560"/>
      <c r="B29" s="560"/>
      <c r="C29" s="560"/>
      <c r="D29" s="560"/>
      <c r="E29" s="618"/>
      <c r="F29" s="619"/>
      <c r="G29" s="314"/>
      <c r="H29" s="314"/>
    </row>
    <row r="30" spans="1:8" ht="26.25" customHeight="1">
      <c r="A30" s="560"/>
      <c r="B30" s="560"/>
      <c r="C30" s="560"/>
      <c r="D30" s="560"/>
      <c r="E30" s="615"/>
      <c r="F30" s="616"/>
      <c r="G30" s="314"/>
      <c r="H30" s="314"/>
    </row>
    <row r="31" spans="1:8" ht="26.25" customHeight="1">
      <c r="A31" s="419" t="s">
        <v>328</v>
      </c>
      <c r="B31" s="419"/>
      <c r="C31" s="419"/>
      <c r="D31" s="419"/>
      <c r="E31" s="564" t="s">
        <v>137</v>
      </c>
      <c r="F31" s="565"/>
      <c r="G31" s="560">
        <f>SUM(H27:H30)</f>
        <v>0</v>
      </c>
      <c r="H31" s="560"/>
    </row>
    <row r="32" spans="1:8" ht="26.25" customHeight="1">
      <c r="A32" s="419" t="s">
        <v>329</v>
      </c>
      <c r="B32" s="419"/>
      <c r="C32" s="419"/>
      <c r="D32" s="419"/>
      <c r="E32" s="491"/>
      <c r="F32" s="492"/>
      <c r="G32" s="560"/>
      <c r="H32" s="560"/>
    </row>
    <row r="35" spans="1:8" ht="31.5">
      <c r="A35" s="559" t="s">
        <v>319</v>
      </c>
      <c r="B35" s="559"/>
      <c r="C35" s="559"/>
      <c r="D35" s="559"/>
      <c r="E35" s="559"/>
      <c r="F35" s="559"/>
      <c r="G35" s="559"/>
      <c r="H35" s="559"/>
    </row>
    <row r="36" spans="1:8" ht="21">
      <c r="A36" s="55" t="s">
        <v>2</v>
      </c>
      <c r="B36" s="515"/>
      <c r="C36" s="515"/>
      <c r="D36" s="515"/>
      <c r="E36" s="55" t="s">
        <v>320</v>
      </c>
      <c r="F36" s="315" t="s">
        <v>323</v>
      </c>
      <c r="G36" s="55">
        <v>45</v>
      </c>
      <c r="H36" s="315"/>
    </row>
    <row r="37" spans="1:8" ht="21">
      <c r="A37" s="55" t="s">
        <v>322</v>
      </c>
      <c r="B37" s="515"/>
      <c r="C37" s="515"/>
      <c r="D37" s="515"/>
      <c r="E37" s="55" t="s">
        <v>3</v>
      </c>
      <c r="F37" s="610" t="s">
        <v>537</v>
      </c>
      <c r="G37" s="611"/>
      <c r="H37" s="612"/>
    </row>
    <row r="38" spans="1:8" ht="18.75" customHeight="1">
      <c r="A38" s="475"/>
      <c r="B38" s="561" t="s">
        <v>324</v>
      </c>
      <c r="C38" s="562"/>
      <c r="D38" s="562"/>
      <c r="E38" s="562"/>
      <c r="F38" s="562"/>
      <c r="G38" s="562"/>
      <c r="H38" s="563"/>
    </row>
    <row r="39" spans="1:8" ht="18.75" customHeight="1">
      <c r="A39" s="476"/>
      <c r="B39" s="526" t="s">
        <v>325</v>
      </c>
      <c r="C39" s="547"/>
      <c r="D39" s="547"/>
      <c r="E39" s="547"/>
      <c r="F39" s="547"/>
      <c r="G39" s="547"/>
      <c r="H39" s="527"/>
    </row>
    <row r="40" spans="1:8" ht="18.75" customHeight="1">
      <c r="A40" s="476"/>
      <c r="B40" s="526" t="s">
        <v>326</v>
      </c>
      <c r="C40" s="547"/>
      <c r="D40" s="547"/>
      <c r="E40" s="547"/>
      <c r="F40" s="547"/>
      <c r="G40" s="547"/>
      <c r="H40" s="527"/>
    </row>
    <row r="41" spans="1:8" ht="18.75" customHeight="1">
      <c r="A41" s="476"/>
      <c r="B41" s="526" t="s">
        <v>327</v>
      </c>
      <c r="C41" s="547"/>
      <c r="D41" s="547"/>
      <c r="E41" s="547"/>
      <c r="F41" s="547"/>
      <c r="G41" s="547"/>
      <c r="H41" s="527"/>
    </row>
    <row r="42" spans="1:8" ht="18.75" customHeight="1">
      <c r="A42" s="477"/>
      <c r="B42" s="526" t="s">
        <v>330</v>
      </c>
      <c r="C42" s="547"/>
      <c r="D42" s="547"/>
      <c r="E42" s="547"/>
      <c r="F42" s="547"/>
      <c r="G42" s="547"/>
      <c r="H42" s="527"/>
    </row>
    <row r="43" spans="1:8" ht="26.25" customHeight="1">
      <c r="A43" s="410" t="s">
        <v>0</v>
      </c>
      <c r="B43" s="410"/>
      <c r="C43" s="410" t="s">
        <v>1</v>
      </c>
      <c r="D43" s="410"/>
      <c r="E43" s="467" t="s">
        <v>321</v>
      </c>
      <c r="F43" s="469"/>
      <c r="G43" s="6" t="s">
        <v>3</v>
      </c>
      <c r="H43" s="6" t="s">
        <v>11</v>
      </c>
    </row>
    <row r="44" spans="1:8" ht="26.25" customHeight="1">
      <c r="A44" s="560"/>
      <c r="B44" s="560"/>
      <c r="C44" s="560"/>
      <c r="D44" s="560"/>
      <c r="E44" s="613"/>
      <c r="F44" s="614"/>
      <c r="G44" s="314"/>
      <c r="H44" s="314"/>
    </row>
    <row r="45" spans="1:8" ht="26.25" customHeight="1">
      <c r="A45" s="560"/>
      <c r="B45" s="560"/>
      <c r="C45" s="560"/>
      <c r="D45" s="560"/>
      <c r="E45" s="618"/>
      <c r="F45" s="619"/>
      <c r="G45" s="314"/>
      <c r="H45" s="314"/>
    </row>
    <row r="46" spans="1:8" ht="26.25" customHeight="1">
      <c r="A46" s="560"/>
      <c r="B46" s="560"/>
      <c r="C46" s="560"/>
      <c r="D46" s="560"/>
      <c r="E46" s="618"/>
      <c r="F46" s="619"/>
      <c r="G46" s="314"/>
      <c r="H46" s="314"/>
    </row>
    <row r="47" spans="1:8" ht="26.25" customHeight="1">
      <c r="A47" s="419"/>
      <c r="B47" s="419"/>
      <c r="C47" s="419"/>
      <c r="D47" s="419"/>
      <c r="E47" s="526"/>
      <c r="F47" s="527"/>
      <c r="G47" s="314"/>
      <c r="H47" s="314"/>
    </row>
    <row r="48" spans="1:8" ht="26.25" customHeight="1">
      <c r="A48" s="419" t="s">
        <v>328</v>
      </c>
      <c r="B48" s="419"/>
      <c r="C48" s="419"/>
      <c r="D48" s="419"/>
      <c r="E48" s="564" t="s">
        <v>137</v>
      </c>
      <c r="F48" s="565"/>
      <c r="G48" s="560">
        <f>SUM(H44:H47)</f>
        <v>0</v>
      </c>
      <c r="H48" s="560"/>
    </row>
    <row r="49" spans="1:8" ht="26.25" customHeight="1">
      <c r="A49" s="419" t="s">
        <v>329</v>
      </c>
      <c r="B49" s="419"/>
      <c r="C49" s="419"/>
      <c r="D49" s="419"/>
      <c r="E49" s="491"/>
      <c r="F49" s="492"/>
      <c r="G49" s="560"/>
      <c r="H49" s="560"/>
    </row>
  </sheetData>
  <sheetProtection/>
  <mergeCells count="94">
    <mergeCell ref="G48:H49"/>
    <mergeCell ref="A49:B49"/>
    <mergeCell ref="C49:D49"/>
    <mergeCell ref="A47:B47"/>
    <mergeCell ref="C47:D47"/>
    <mergeCell ref="E47:F47"/>
    <mergeCell ref="A48:B48"/>
    <mergeCell ref="C48:D48"/>
    <mergeCell ref="E48:F49"/>
    <mergeCell ref="A45:B45"/>
    <mergeCell ref="C45:D45"/>
    <mergeCell ref="E45:F45"/>
    <mergeCell ref="A46:B46"/>
    <mergeCell ref="C46:D46"/>
    <mergeCell ref="E46:F46"/>
    <mergeCell ref="A43:B43"/>
    <mergeCell ref="C43:D43"/>
    <mergeCell ref="E43:F43"/>
    <mergeCell ref="A44:B44"/>
    <mergeCell ref="C44:D44"/>
    <mergeCell ref="E44:F44"/>
    <mergeCell ref="A35:H35"/>
    <mergeCell ref="B36:D36"/>
    <mergeCell ref="B37:D37"/>
    <mergeCell ref="F37:H37"/>
    <mergeCell ref="A38:A42"/>
    <mergeCell ref="B38:H38"/>
    <mergeCell ref="B39:H39"/>
    <mergeCell ref="B40:H40"/>
    <mergeCell ref="B41:H41"/>
    <mergeCell ref="B42:H42"/>
    <mergeCell ref="G31:H32"/>
    <mergeCell ref="A32:B32"/>
    <mergeCell ref="C32:D32"/>
    <mergeCell ref="A30:B30"/>
    <mergeCell ref="C30:D30"/>
    <mergeCell ref="E30:F30"/>
    <mergeCell ref="A31:B31"/>
    <mergeCell ref="C31:D31"/>
    <mergeCell ref="E31:F32"/>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58"/>
  <sheetViews>
    <sheetView tabSelected="1" zoomScalePageLayoutView="0" workbookViewId="0" topLeftCell="A1">
      <selection activeCell="F49" sqref="F49"/>
    </sheetView>
  </sheetViews>
  <sheetFormatPr defaultColWidth="11.421875" defaultRowHeight="15"/>
  <cols>
    <col min="1" max="1" width="21.421875" style="1" customWidth="1"/>
    <col min="2" max="2" width="18.57421875" style="1" customWidth="1"/>
    <col min="3" max="3" width="6.421875" style="308" customWidth="1"/>
    <col min="4" max="4" width="4.8515625" style="1" customWidth="1"/>
    <col min="5" max="5" width="10.00390625" style="1" customWidth="1"/>
    <col min="6" max="6" width="10.7109375" style="308" customWidth="1"/>
    <col min="7" max="14" width="5.7109375" style="1" customWidth="1"/>
    <col min="15" max="15" width="14.28125" style="1" customWidth="1"/>
  </cols>
  <sheetData>
    <row r="1" spans="1:15" ht="26.25" customHeight="1">
      <c r="A1" s="444"/>
      <c r="B1" s="431" t="s">
        <v>332</v>
      </c>
      <c r="C1" s="432"/>
      <c r="D1" s="432"/>
      <c r="E1" s="432"/>
      <c r="F1" s="432"/>
      <c r="G1" s="432"/>
      <c r="H1" s="432"/>
      <c r="I1" s="432"/>
      <c r="J1" s="432"/>
      <c r="K1" s="432"/>
      <c r="L1" s="432"/>
      <c r="M1" s="432"/>
      <c r="N1" s="432"/>
      <c r="O1" s="433"/>
    </row>
    <row r="2" spans="1:15" ht="26.25" customHeight="1">
      <c r="A2" s="445"/>
      <c r="B2" s="434" t="s">
        <v>550</v>
      </c>
      <c r="C2" s="435"/>
      <c r="D2" s="435"/>
      <c r="E2" s="435"/>
      <c r="F2" s="436"/>
      <c r="G2" s="206">
        <v>13</v>
      </c>
      <c r="H2" s="206">
        <v>14</v>
      </c>
      <c r="I2" s="432" t="s">
        <v>551</v>
      </c>
      <c r="J2" s="432"/>
      <c r="K2" s="432"/>
      <c r="L2" s="432"/>
      <c r="M2" s="432"/>
      <c r="N2" s="433"/>
      <c r="O2" s="206">
        <v>2024</v>
      </c>
    </row>
    <row r="3" spans="1:15" ht="26.25" customHeight="1">
      <c r="A3" s="446"/>
      <c r="B3" s="437" t="s">
        <v>232</v>
      </c>
      <c r="C3" s="438"/>
      <c r="D3" s="438"/>
      <c r="E3" s="438"/>
      <c r="F3" s="439"/>
      <c r="G3" s="207">
        <v>2</v>
      </c>
      <c r="H3" s="440" t="s">
        <v>552</v>
      </c>
      <c r="I3" s="440"/>
      <c r="J3" s="441" t="s">
        <v>121</v>
      </c>
      <c r="K3" s="441"/>
      <c r="L3" s="441"/>
      <c r="M3" s="441"/>
      <c r="N3" s="441"/>
      <c r="O3" s="441"/>
    </row>
    <row r="4" spans="1:15" ht="18.75" customHeight="1">
      <c r="A4" s="412" t="s">
        <v>0</v>
      </c>
      <c r="B4" s="412" t="s">
        <v>1</v>
      </c>
      <c r="C4" s="413" t="s">
        <v>227</v>
      </c>
      <c r="D4" s="416" t="s">
        <v>234</v>
      </c>
      <c r="E4" s="423" t="s">
        <v>235</v>
      </c>
      <c r="F4" s="413" t="s">
        <v>236</v>
      </c>
      <c r="G4" s="412" t="s">
        <v>237</v>
      </c>
      <c r="H4" s="412"/>
      <c r="I4" s="412"/>
      <c r="J4" s="412"/>
      <c r="K4" s="412"/>
      <c r="L4" s="464" t="s">
        <v>238</v>
      </c>
      <c r="M4" s="465"/>
      <c r="N4" s="466"/>
      <c r="O4" s="412" t="s">
        <v>239</v>
      </c>
    </row>
    <row r="5" spans="1:15" ht="18.75" customHeight="1">
      <c r="A5" s="412"/>
      <c r="B5" s="412"/>
      <c r="C5" s="413"/>
      <c r="D5" s="416"/>
      <c r="E5" s="423"/>
      <c r="F5" s="413"/>
      <c r="G5" s="85" t="s">
        <v>547</v>
      </c>
      <c r="H5" s="43" t="s">
        <v>548</v>
      </c>
      <c r="I5" s="85" t="s">
        <v>336</v>
      </c>
      <c r="J5" s="43" t="s">
        <v>337</v>
      </c>
      <c r="K5" s="85"/>
      <c r="L5" s="75"/>
      <c r="M5" s="88" t="s">
        <v>339</v>
      </c>
      <c r="N5" s="75"/>
      <c r="O5" s="412"/>
    </row>
    <row r="6" spans="1:15" s="9" customFormat="1" ht="18.75" customHeight="1">
      <c r="A6" s="442" t="s">
        <v>33</v>
      </c>
      <c r="B6" s="442"/>
      <c r="C6" s="442"/>
      <c r="D6" s="442"/>
      <c r="E6" s="442"/>
      <c r="F6" s="136" t="s">
        <v>300</v>
      </c>
      <c r="G6" s="121"/>
      <c r="H6" s="192"/>
      <c r="I6" s="121"/>
      <c r="J6" s="192"/>
      <c r="K6" s="121"/>
      <c r="L6" s="45"/>
      <c r="M6" s="91"/>
      <c r="N6" s="45"/>
      <c r="O6" s="182"/>
    </row>
    <row r="7" spans="1:15" ht="15" customHeight="1">
      <c r="A7" s="362" t="s">
        <v>350</v>
      </c>
      <c r="B7" s="363" t="s">
        <v>348</v>
      </c>
      <c r="C7" s="364" t="s">
        <v>300</v>
      </c>
      <c r="D7" s="365" t="s">
        <v>38</v>
      </c>
      <c r="E7" s="56" t="s">
        <v>248</v>
      </c>
      <c r="F7" s="366">
        <v>82716482</v>
      </c>
      <c r="G7" s="117"/>
      <c r="H7" s="322"/>
      <c r="I7" s="328"/>
      <c r="J7" s="116">
        <v>1</v>
      </c>
      <c r="K7" s="117"/>
      <c r="L7" s="339"/>
      <c r="M7" s="118"/>
      <c r="N7" s="119"/>
      <c r="O7" s="120"/>
    </row>
    <row r="8" spans="1:15" ht="15" customHeight="1">
      <c r="A8" s="363" t="s">
        <v>362</v>
      </c>
      <c r="B8" s="363" t="s">
        <v>363</v>
      </c>
      <c r="C8" s="364" t="s">
        <v>300</v>
      </c>
      <c r="D8" s="363" t="s">
        <v>39</v>
      </c>
      <c r="E8" s="56" t="s">
        <v>248</v>
      </c>
      <c r="F8" s="363">
        <v>82784292</v>
      </c>
      <c r="G8" s="121"/>
      <c r="H8" s="69"/>
      <c r="I8" s="328"/>
      <c r="J8" s="69">
        <v>1</v>
      </c>
      <c r="K8" s="121"/>
      <c r="L8" s="45"/>
      <c r="M8" s="91"/>
      <c r="N8" s="69"/>
      <c r="O8" s="68"/>
    </row>
    <row r="9" spans="1:15" ht="15" customHeight="1">
      <c r="A9" s="363" t="s">
        <v>443</v>
      </c>
      <c r="B9" s="363" t="s">
        <v>438</v>
      </c>
      <c r="C9" s="364" t="s">
        <v>300</v>
      </c>
      <c r="D9" s="363" t="s">
        <v>35</v>
      </c>
      <c r="E9" s="56" t="s">
        <v>248</v>
      </c>
      <c r="F9" s="363">
        <v>82863311</v>
      </c>
      <c r="G9" s="121"/>
      <c r="H9" s="69"/>
      <c r="I9" s="272"/>
      <c r="J9" s="69">
        <v>1</v>
      </c>
      <c r="K9" s="121"/>
      <c r="L9" s="45"/>
      <c r="M9" s="91"/>
      <c r="N9" s="69"/>
      <c r="O9" s="68"/>
    </row>
    <row r="10" spans="1:15" ht="15" customHeight="1">
      <c r="A10" s="363" t="s">
        <v>351</v>
      </c>
      <c r="B10" s="363" t="s">
        <v>438</v>
      </c>
      <c r="C10" s="364" t="s">
        <v>300</v>
      </c>
      <c r="D10" s="363" t="s">
        <v>36</v>
      </c>
      <c r="E10" s="56" t="s">
        <v>248</v>
      </c>
      <c r="F10" s="363">
        <v>82845155</v>
      </c>
      <c r="G10" s="121"/>
      <c r="H10" s="69"/>
      <c r="I10" s="272"/>
      <c r="J10" s="69">
        <v>1</v>
      </c>
      <c r="K10" s="121"/>
      <c r="L10" s="45"/>
      <c r="M10" s="91"/>
      <c r="N10" s="69"/>
      <c r="O10" s="68"/>
    </row>
    <row r="11" spans="1:15" ht="15" customHeight="1">
      <c r="A11" s="361" t="s">
        <v>351</v>
      </c>
      <c r="B11" s="367" t="s">
        <v>331</v>
      </c>
      <c r="C11" s="368" t="s">
        <v>300</v>
      </c>
      <c r="D11" s="367" t="s">
        <v>38</v>
      </c>
      <c r="E11" s="155" t="s">
        <v>391</v>
      </c>
      <c r="F11" s="361">
        <v>82718826</v>
      </c>
      <c r="G11" s="121"/>
      <c r="H11" s="69"/>
      <c r="I11" s="121"/>
      <c r="J11" s="69">
        <v>1</v>
      </c>
      <c r="K11" s="121"/>
      <c r="L11" s="45"/>
      <c r="M11" s="91"/>
      <c r="N11" s="69"/>
      <c r="O11" s="68"/>
    </row>
    <row r="12" spans="1:15" ht="17.25" customHeight="1">
      <c r="A12" s="261"/>
      <c r="B12" s="261"/>
      <c r="C12" s="262"/>
      <c r="D12" s="261"/>
      <c r="E12" s="3"/>
      <c r="F12" s="261"/>
      <c r="G12" s="121"/>
      <c r="H12" s="69"/>
      <c r="I12" s="121"/>
      <c r="J12" s="69"/>
      <c r="K12" s="121"/>
      <c r="L12" s="45"/>
      <c r="M12" s="91"/>
      <c r="N12" s="69"/>
      <c r="O12" s="68"/>
    </row>
    <row r="13" spans="1:15" ht="18.75" customHeight="1">
      <c r="A13" s="300"/>
      <c r="B13" s="301"/>
      <c r="C13" s="301"/>
      <c r="D13" s="301"/>
      <c r="E13" s="301"/>
      <c r="F13" s="302"/>
      <c r="G13" s="267">
        <f>SUM(G7:G11)</f>
        <v>0</v>
      </c>
      <c r="H13" s="267">
        <f>SUM(H7:H11)</f>
        <v>0</v>
      </c>
      <c r="I13" s="267">
        <f aca="true" t="shared" si="0" ref="I13:N13">SUM(I7:I8)</f>
        <v>0</v>
      </c>
      <c r="J13" s="267">
        <f>SUM(J7:J12)</f>
        <v>5</v>
      </c>
      <c r="K13" s="267">
        <f t="shared" si="0"/>
        <v>0</v>
      </c>
      <c r="L13" s="267">
        <f t="shared" si="0"/>
        <v>0</v>
      </c>
      <c r="M13" s="267">
        <f t="shared" si="0"/>
        <v>0</v>
      </c>
      <c r="N13" s="267">
        <f t="shared" si="0"/>
        <v>0</v>
      </c>
      <c r="O13" s="267">
        <f>SUM(G13:N13)</f>
        <v>5</v>
      </c>
    </row>
    <row r="14" spans="1:15" ht="18.75" customHeight="1">
      <c r="A14" s="412" t="s">
        <v>0</v>
      </c>
      <c r="B14" s="412" t="s">
        <v>1</v>
      </c>
      <c r="C14" s="413" t="s">
        <v>227</v>
      </c>
      <c r="D14" s="416" t="s">
        <v>234</v>
      </c>
      <c r="E14" s="423" t="s">
        <v>235</v>
      </c>
      <c r="F14" s="413" t="s">
        <v>236</v>
      </c>
      <c r="G14" s="412" t="s">
        <v>237</v>
      </c>
      <c r="H14" s="412"/>
      <c r="I14" s="412"/>
      <c r="J14" s="412"/>
      <c r="K14" s="412"/>
      <c r="L14" s="464" t="s">
        <v>238</v>
      </c>
      <c r="M14" s="465"/>
      <c r="N14" s="466"/>
      <c r="O14" s="412" t="s">
        <v>239</v>
      </c>
    </row>
    <row r="15" spans="1:15" ht="18.75" customHeight="1">
      <c r="A15" s="412"/>
      <c r="B15" s="412"/>
      <c r="C15" s="413"/>
      <c r="D15" s="416"/>
      <c r="E15" s="423"/>
      <c r="F15" s="413"/>
      <c r="G15" s="85" t="s">
        <v>547</v>
      </c>
      <c r="H15" s="43" t="s">
        <v>548</v>
      </c>
      <c r="I15" s="85" t="s">
        <v>336</v>
      </c>
      <c r="J15" s="43" t="s">
        <v>337</v>
      </c>
      <c r="K15" s="85"/>
      <c r="L15" s="75"/>
      <c r="M15" s="88" t="s">
        <v>339</v>
      </c>
      <c r="N15" s="75"/>
      <c r="O15" s="412"/>
    </row>
    <row r="16" spans="1:15" ht="18.75" customHeight="1">
      <c r="A16" s="443" t="s">
        <v>155</v>
      </c>
      <c r="B16" s="443"/>
      <c r="C16" s="443"/>
      <c r="D16" s="443"/>
      <c r="E16" s="443"/>
      <c r="F16" s="135" t="s">
        <v>233</v>
      </c>
      <c r="G16" s="87"/>
      <c r="H16" s="69"/>
      <c r="I16" s="87"/>
      <c r="J16" s="69"/>
      <c r="K16" s="87"/>
      <c r="L16" s="340"/>
      <c r="M16" s="89"/>
      <c r="N16" s="84"/>
      <c r="O16" s="183"/>
    </row>
    <row r="17" spans="1:15" ht="15" customHeight="1">
      <c r="A17" s="290" t="s">
        <v>387</v>
      </c>
      <c r="B17" s="290" t="s">
        <v>424</v>
      </c>
      <c r="C17" s="291" t="s">
        <v>233</v>
      </c>
      <c r="D17" s="292" t="s">
        <v>58</v>
      </c>
      <c r="E17" s="360" t="s">
        <v>248</v>
      </c>
      <c r="F17" s="290">
        <v>82871169</v>
      </c>
      <c r="G17" s="209"/>
      <c r="H17" s="191"/>
      <c r="I17" s="90">
        <v>1</v>
      </c>
      <c r="J17" s="191"/>
      <c r="K17" s="90"/>
      <c r="L17" s="181"/>
      <c r="M17" s="187"/>
      <c r="N17" s="191"/>
      <c r="O17" s="192"/>
    </row>
    <row r="18" spans="1:15" ht="15" customHeight="1">
      <c r="A18" s="290" t="s">
        <v>488</v>
      </c>
      <c r="B18" s="290" t="s">
        <v>489</v>
      </c>
      <c r="C18" s="291" t="s">
        <v>233</v>
      </c>
      <c r="D18" s="292" t="s">
        <v>58</v>
      </c>
      <c r="E18" s="360" t="s">
        <v>248</v>
      </c>
      <c r="F18" s="290">
        <v>82913906</v>
      </c>
      <c r="G18" s="209"/>
      <c r="H18" s="191"/>
      <c r="I18" s="90">
        <v>1</v>
      </c>
      <c r="J18" s="191"/>
      <c r="K18" s="90"/>
      <c r="L18" s="181"/>
      <c r="M18" s="187"/>
      <c r="N18" s="191"/>
      <c r="O18" s="192"/>
    </row>
    <row r="19" spans="1:15" ht="15" customHeight="1">
      <c r="A19" s="290" t="s">
        <v>365</v>
      </c>
      <c r="B19" s="290" t="s">
        <v>490</v>
      </c>
      <c r="C19" s="291" t="s">
        <v>233</v>
      </c>
      <c r="D19" s="292" t="s">
        <v>36</v>
      </c>
      <c r="E19" s="360" t="s">
        <v>248</v>
      </c>
      <c r="F19" s="290">
        <v>82901226</v>
      </c>
      <c r="G19" s="209"/>
      <c r="H19" s="191"/>
      <c r="I19" s="90"/>
      <c r="J19" s="191"/>
      <c r="K19" s="90"/>
      <c r="L19" s="181"/>
      <c r="M19" s="187">
        <v>1</v>
      </c>
      <c r="N19" s="191"/>
      <c r="O19" s="192"/>
    </row>
    <row r="20" spans="1:15" ht="15" customHeight="1">
      <c r="A20" s="290" t="s">
        <v>429</v>
      </c>
      <c r="B20" s="290" t="s">
        <v>491</v>
      </c>
      <c r="C20" s="291" t="s">
        <v>233</v>
      </c>
      <c r="D20" s="292" t="s">
        <v>36</v>
      </c>
      <c r="E20" s="360" t="s">
        <v>248</v>
      </c>
      <c r="F20" s="290">
        <v>82913904</v>
      </c>
      <c r="G20" s="209"/>
      <c r="H20" s="191">
        <v>1</v>
      </c>
      <c r="I20" s="90"/>
      <c r="J20" s="191"/>
      <c r="K20" s="90"/>
      <c r="L20" s="181"/>
      <c r="M20" s="187"/>
      <c r="N20" s="191"/>
      <c r="O20" s="192"/>
    </row>
    <row r="21" spans="1:15" ht="15" customHeight="1">
      <c r="A21" s="290" t="s">
        <v>492</v>
      </c>
      <c r="B21" s="290" t="s">
        <v>493</v>
      </c>
      <c r="C21" s="291" t="s">
        <v>233</v>
      </c>
      <c r="D21" s="292" t="s">
        <v>39</v>
      </c>
      <c r="E21" s="360" t="s">
        <v>248</v>
      </c>
      <c r="F21" s="290">
        <v>82905707</v>
      </c>
      <c r="G21" s="209"/>
      <c r="H21" s="191"/>
      <c r="I21" s="90"/>
      <c r="J21" s="191">
        <v>1</v>
      </c>
      <c r="K21" s="90"/>
      <c r="L21" s="181"/>
      <c r="M21" s="187"/>
      <c r="N21" s="191"/>
      <c r="O21" s="192"/>
    </row>
    <row r="22" spans="1:15" ht="15" customHeight="1">
      <c r="A22" s="290" t="s">
        <v>301</v>
      </c>
      <c r="B22" s="290" t="s">
        <v>377</v>
      </c>
      <c r="C22" s="291" t="s">
        <v>233</v>
      </c>
      <c r="D22" s="292" t="s">
        <v>35</v>
      </c>
      <c r="E22" s="360" t="s">
        <v>248</v>
      </c>
      <c r="F22" s="290">
        <v>82817612</v>
      </c>
      <c r="G22" s="209"/>
      <c r="H22" s="191"/>
      <c r="I22" s="90">
        <v>1</v>
      </c>
      <c r="J22" s="191"/>
      <c r="K22" s="90"/>
      <c r="L22" s="181"/>
      <c r="M22" s="187"/>
      <c r="N22" s="191"/>
      <c r="O22" s="192"/>
    </row>
    <row r="23" spans="1:15" ht="15" customHeight="1">
      <c r="A23" s="290" t="s">
        <v>365</v>
      </c>
      <c r="B23" s="290" t="s">
        <v>348</v>
      </c>
      <c r="C23" s="291" t="s">
        <v>233</v>
      </c>
      <c r="D23" s="292" t="s">
        <v>35</v>
      </c>
      <c r="E23" s="360" t="s">
        <v>248</v>
      </c>
      <c r="F23" s="290">
        <v>82782957</v>
      </c>
      <c r="G23" s="209"/>
      <c r="H23" s="191"/>
      <c r="I23" s="90"/>
      <c r="J23" s="191"/>
      <c r="K23" s="90"/>
      <c r="L23" s="181"/>
      <c r="M23" s="187">
        <v>1</v>
      </c>
      <c r="N23" s="191"/>
      <c r="O23" s="192"/>
    </row>
    <row r="24" spans="1:15" ht="15" customHeight="1">
      <c r="A24" s="290" t="s">
        <v>425</v>
      </c>
      <c r="B24" s="290" t="s">
        <v>426</v>
      </c>
      <c r="C24" s="291" t="s">
        <v>233</v>
      </c>
      <c r="D24" s="292" t="s">
        <v>35</v>
      </c>
      <c r="E24" s="360" t="s">
        <v>248</v>
      </c>
      <c r="F24" s="290">
        <v>82848194</v>
      </c>
      <c r="G24" s="209"/>
      <c r="H24" s="191"/>
      <c r="I24" s="90"/>
      <c r="J24" s="191">
        <v>1</v>
      </c>
      <c r="K24" s="90"/>
      <c r="L24" s="181"/>
      <c r="M24" s="187"/>
      <c r="N24" s="191"/>
      <c r="O24" s="192"/>
    </row>
    <row r="25" spans="1:15" ht="15" customHeight="1">
      <c r="A25" s="290" t="s">
        <v>427</v>
      </c>
      <c r="B25" s="290" t="s">
        <v>428</v>
      </c>
      <c r="C25" s="291" t="s">
        <v>233</v>
      </c>
      <c r="D25" s="292" t="s">
        <v>35</v>
      </c>
      <c r="E25" s="360" t="s">
        <v>248</v>
      </c>
      <c r="F25" s="290">
        <v>82857735</v>
      </c>
      <c r="G25" s="209"/>
      <c r="H25" s="191"/>
      <c r="I25" s="90"/>
      <c r="J25" s="191"/>
      <c r="K25" s="90"/>
      <c r="L25" s="181"/>
      <c r="M25" s="187">
        <v>1</v>
      </c>
      <c r="N25" s="191"/>
      <c r="O25" s="192"/>
    </row>
    <row r="26" spans="1:15" ht="15" customHeight="1">
      <c r="A26" s="290" t="s">
        <v>429</v>
      </c>
      <c r="B26" s="290" t="s">
        <v>430</v>
      </c>
      <c r="C26" s="291" t="s">
        <v>233</v>
      </c>
      <c r="D26" s="292" t="s">
        <v>35</v>
      </c>
      <c r="E26" s="360" t="s">
        <v>248</v>
      </c>
      <c r="F26" s="290">
        <v>82868921</v>
      </c>
      <c r="G26" s="209"/>
      <c r="H26" s="191">
        <v>1</v>
      </c>
      <c r="I26" s="90"/>
      <c r="J26" s="191"/>
      <c r="K26" s="90"/>
      <c r="L26" s="181"/>
      <c r="M26" s="187"/>
      <c r="N26" s="191"/>
      <c r="O26" s="192"/>
    </row>
    <row r="27" spans="1:15" ht="15" customHeight="1">
      <c r="A27" s="290" t="s">
        <v>352</v>
      </c>
      <c r="B27" s="290" t="s">
        <v>340</v>
      </c>
      <c r="C27" s="291" t="s">
        <v>233</v>
      </c>
      <c r="D27" s="292" t="s">
        <v>38</v>
      </c>
      <c r="E27" s="360" t="s">
        <v>248</v>
      </c>
      <c r="F27" s="290">
        <v>82760608</v>
      </c>
      <c r="G27" s="90"/>
      <c r="H27" s="191">
        <v>1</v>
      </c>
      <c r="I27" s="90"/>
      <c r="J27" s="191"/>
      <c r="K27" s="209"/>
      <c r="L27" s="341"/>
      <c r="M27" s="187"/>
      <c r="N27" s="191"/>
      <c r="O27" s="192"/>
    </row>
    <row r="28" spans="1:15" ht="15" customHeight="1">
      <c r="A28" s="290" t="s">
        <v>431</v>
      </c>
      <c r="B28" s="290" t="s">
        <v>432</v>
      </c>
      <c r="C28" s="291" t="s">
        <v>233</v>
      </c>
      <c r="D28" s="292" t="s">
        <v>38</v>
      </c>
      <c r="E28" s="360" t="s">
        <v>248</v>
      </c>
      <c r="F28" s="290">
        <v>82862499</v>
      </c>
      <c r="G28" s="209"/>
      <c r="H28" s="191"/>
      <c r="I28" s="90"/>
      <c r="J28" s="191">
        <v>1</v>
      </c>
      <c r="K28" s="90"/>
      <c r="L28" s="181"/>
      <c r="M28" s="187"/>
      <c r="N28" s="191"/>
      <c r="O28" s="192"/>
    </row>
    <row r="29" spans="1:15" ht="15" customHeight="1">
      <c r="A29" s="290" t="s">
        <v>425</v>
      </c>
      <c r="B29" s="290" t="s">
        <v>433</v>
      </c>
      <c r="C29" s="291" t="s">
        <v>233</v>
      </c>
      <c r="D29" s="292" t="s">
        <v>38</v>
      </c>
      <c r="E29" s="360" t="s">
        <v>248</v>
      </c>
      <c r="F29" s="290">
        <v>82848197</v>
      </c>
      <c r="G29" s="90"/>
      <c r="H29" s="181"/>
      <c r="I29" s="90"/>
      <c r="J29" s="181">
        <v>1</v>
      </c>
      <c r="K29" s="90"/>
      <c r="L29" s="181"/>
      <c r="M29" s="187"/>
      <c r="N29" s="181"/>
      <c r="O29" s="45"/>
    </row>
    <row r="30" spans="1:15" ht="15" customHeight="1">
      <c r="A30" s="359" t="s">
        <v>378</v>
      </c>
      <c r="B30" s="359" t="s">
        <v>379</v>
      </c>
      <c r="C30" s="358" t="s">
        <v>233</v>
      </c>
      <c r="D30" s="359" t="s">
        <v>42</v>
      </c>
      <c r="E30" s="361" t="s">
        <v>252</v>
      </c>
      <c r="F30" s="359">
        <v>82821345</v>
      </c>
      <c r="G30" s="209"/>
      <c r="H30" s="191"/>
      <c r="I30" s="90"/>
      <c r="J30" s="309"/>
      <c r="K30" s="90"/>
      <c r="L30" s="181"/>
      <c r="M30" s="187">
        <v>1</v>
      </c>
      <c r="N30" s="191"/>
      <c r="O30" s="192"/>
    </row>
    <row r="31" spans="1:15" ht="18">
      <c r="A31" s="303"/>
      <c r="B31" s="304"/>
      <c r="C31" s="304"/>
      <c r="D31" s="304"/>
      <c r="E31" s="424"/>
      <c r="F31" s="425"/>
      <c r="G31" s="97">
        <f aca="true" t="shared" si="1" ref="G31:N31">SUM(G17:G30)</f>
        <v>0</v>
      </c>
      <c r="H31" s="97">
        <f t="shared" si="1"/>
        <v>3</v>
      </c>
      <c r="I31" s="97">
        <f t="shared" si="1"/>
        <v>3</v>
      </c>
      <c r="J31" s="97">
        <f t="shared" si="1"/>
        <v>4</v>
      </c>
      <c r="K31" s="97">
        <f t="shared" si="1"/>
        <v>0</v>
      </c>
      <c r="L31" s="97">
        <f t="shared" si="1"/>
        <v>0</v>
      </c>
      <c r="M31" s="97">
        <f t="shared" si="1"/>
        <v>4</v>
      </c>
      <c r="N31" s="97">
        <f t="shared" si="1"/>
        <v>0</v>
      </c>
      <c r="O31" s="98">
        <f>SUM(G31:N31)</f>
        <v>14</v>
      </c>
    </row>
    <row r="32" spans="1:15" ht="18.75" customHeight="1">
      <c r="A32" s="412" t="s">
        <v>0</v>
      </c>
      <c r="B32" s="412" t="s">
        <v>1</v>
      </c>
      <c r="C32" s="413" t="s">
        <v>227</v>
      </c>
      <c r="D32" s="416" t="s">
        <v>234</v>
      </c>
      <c r="E32" s="423" t="s">
        <v>235</v>
      </c>
      <c r="F32" s="413" t="s">
        <v>236</v>
      </c>
      <c r="G32" s="412" t="s">
        <v>237</v>
      </c>
      <c r="H32" s="412"/>
      <c r="I32" s="412"/>
      <c r="J32" s="412"/>
      <c r="K32" s="412"/>
      <c r="L32" s="464" t="s">
        <v>238</v>
      </c>
      <c r="M32" s="465"/>
      <c r="N32" s="466"/>
      <c r="O32" s="412" t="s">
        <v>239</v>
      </c>
    </row>
    <row r="33" spans="1:15" ht="18.75" customHeight="1">
      <c r="A33" s="412"/>
      <c r="B33" s="412"/>
      <c r="C33" s="413"/>
      <c r="D33" s="416"/>
      <c r="E33" s="423"/>
      <c r="F33" s="413"/>
      <c r="G33" s="85" t="s">
        <v>547</v>
      </c>
      <c r="H33" s="43" t="s">
        <v>548</v>
      </c>
      <c r="I33" s="85" t="s">
        <v>336</v>
      </c>
      <c r="J33" s="43" t="s">
        <v>337</v>
      </c>
      <c r="K33" s="85"/>
      <c r="L33" s="75"/>
      <c r="M33" s="88" t="s">
        <v>339</v>
      </c>
      <c r="N33" s="75"/>
      <c r="O33" s="412"/>
    </row>
    <row r="34" spans="1:15" s="7" customFormat="1" ht="18.75" customHeight="1">
      <c r="A34" s="430" t="s">
        <v>151</v>
      </c>
      <c r="B34" s="430"/>
      <c r="C34" s="430"/>
      <c r="D34" s="430"/>
      <c r="E34" s="430"/>
      <c r="F34" s="134" t="s">
        <v>334</v>
      </c>
      <c r="G34" s="121"/>
      <c r="H34" s="45"/>
      <c r="I34" s="121"/>
      <c r="J34" s="45"/>
      <c r="K34" s="121"/>
      <c r="L34" s="45"/>
      <c r="M34" s="91"/>
      <c r="N34" s="45"/>
      <c r="O34" s="179"/>
    </row>
    <row r="35" spans="1:15" ht="17.25" customHeight="1">
      <c r="A35" s="369" t="s">
        <v>392</v>
      </c>
      <c r="B35" s="370" t="s">
        <v>393</v>
      </c>
      <c r="C35" s="371" t="s">
        <v>334</v>
      </c>
      <c r="D35" s="365" t="s">
        <v>35</v>
      </c>
      <c r="E35" s="372" t="s">
        <v>248</v>
      </c>
      <c r="F35" s="370">
        <v>82805788</v>
      </c>
      <c r="G35" s="111"/>
      <c r="H35" s="50">
        <v>1</v>
      </c>
      <c r="I35" s="111"/>
      <c r="J35" s="50"/>
      <c r="K35" s="349"/>
      <c r="L35" s="340"/>
      <c r="M35" s="91"/>
      <c r="N35" s="50"/>
      <c r="O35" s="51"/>
    </row>
    <row r="36" spans="1:15" ht="17.25" customHeight="1">
      <c r="A36" s="369"/>
      <c r="B36" s="370"/>
      <c r="C36" s="371"/>
      <c r="D36" s="365"/>
      <c r="E36" s="372"/>
      <c r="F36" s="370"/>
      <c r="G36" s="111"/>
      <c r="H36" s="50"/>
      <c r="I36" s="111"/>
      <c r="J36" s="50"/>
      <c r="K36" s="349"/>
      <c r="L36" s="340"/>
      <c r="M36" s="91"/>
      <c r="N36" s="50"/>
      <c r="O36" s="51"/>
    </row>
    <row r="37" spans="1:15" ht="18">
      <c r="A37" s="451"/>
      <c r="B37" s="452"/>
      <c r="C37" s="452"/>
      <c r="D37" s="452"/>
      <c r="E37" s="452"/>
      <c r="F37" s="453"/>
      <c r="G37" s="98">
        <f aca="true" t="shared" si="2" ref="G37:N37">SUM(G35:G36)</f>
        <v>0</v>
      </c>
      <c r="H37" s="98">
        <f t="shared" si="2"/>
        <v>1</v>
      </c>
      <c r="I37" s="98">
        <f t="shared" si="2"/>
        <v>0</v>
      </c>
      <c r="J37" s="98">
        <f t="shared" si="2"/>
        <v>0</v>
      </c>
      <c r="K37" s="98">
        <f t="shared" si="2"/>
        <v>0</v>
      </c>
      <c r="L37" s="98">
        <f t="shared" si="2"/>
        <v>0</v>
      </c>
      <c r="M37" s="98">
        <f t="shared" si="2"/>
        <v>0</v>
      </c>
      <c r="N37" s="98">
        <f t="shared" si="2"/>
        <v>0</v>
      </c>
      <c r="O37" s="98">
        <f>SUM(G37:N37)</f>
        <v>1</v>
      </c>
    </row>
    <row r="38" spans="1:15" ht="18.75" customHeight="1">
      <c r="A38" s="412" t="s">
        <v>0</v>
      </c>
      <c r="B38" s="412" t="s">
        <v>1</v>
      </c>
      <c r="C38" s="413" t="s">
        <v>227</v>
      </c>
      <c r="D38" s="416" t="s">
        <v>234</v>
      </c>
      <c r="E38" s="423" t="s">
        <v>235</v>
      </c>
      <c r="F38" s="413" t="s">
        <v>236</v>
      </c>
      <c r="G38" s="412" t="s">
        <v>237</v>
      </c>
      <c r="H38" s="412"/>
      <c r="I38" s="412"/>
      <c r="J38" s="412"/>
      <c r="K38" s="412"/>
      <c r="L38" s="464" t="s">
        <v>238</v>
      </c>
      <c r="M38" s="465"/>
      <c r="N38" s="466"/>
      <c r="O38" s="412" t="s">
        <v>239</v>
      </c>
    </row>
    <row r="39" spans="1:15" ht="18.75" customHeight="1">
      <c r="A39" s="412"/>
      <c r="B39" s="412"/>
      <c r="C39" s="413"/>
      <c r="D39" s="416"/>
      <c r="E39" s="423"/>
      <c r="F39" s="413"/>
      <c r="G39" s="85" t="s">
        <v>547</v>
      </c>
      <c r="H39" s="43" t="s">
        <v>548</v>
      </c>
      <c r="I39" s="85" t="s">
        <v>336</v>
      </c>
      <c r="J39" s="43" t="s">
        <v>337</v>
      </c>
      <c r="K39" s="85"/>
      <c r="L39" s="75"/>
      <c r="M39" s="88" t="s">
        <v>339</v>
      </c>
      <c r="N39" s="75"/>
      <c r="O39" s="412"/>
    </row>
    <row r="40" spans="1:15" s="7" customFormat="1" ht="18.75" customHeight="1">
      <c r="A40" s="430" t="s">
        <v>283</v>
      </c>
      <c r="B40" s="430"/>
      <c r="C40" s="430"/>
      <c r="D40" s="430"/>
      <c r="E40" s="430"/>
      <c r="F40" s="134" t="s">
        <v>298</v>
      </c>
      <c r="G40" s="121"/>
      <c r="H40" s="45"/>
      <c r="I40" s="121"/>
      <c r="J40" s="45"/>
      <c r="K40" s="121"/>
      <c r="L40" s="45"/>
      <c r="M40" s="91"/>
      <c r="N40" s="45"/>
      <c r="O40" s="179"/>
    </row>
    <row r="41" spans="1:15" ht="17.25" customHeight="1">
      <c r="A41" s="46" t="s">
        <v>554</v>
      </c>
      <c r="B41" s="47" t="s">
        <v>555</v>
      </c>
      <c r="C41" s="48" t="str">
        <f>'[1]2 crit. EdT'!$K$4</f>
        <v>020</v>
      </c>
      <c r="D41" s="49" t="s">
        <v>36</v>
      </c>
      <c r="E41" s="265" t="s">
        <v>248</v>
      </c>
      <c r="F41" s="47">
        <v>82905558</v>
      </c>
      <c r="G41" s="111"/>
      <c r="H41" s="50"/>
      <c r="I41" s="111">
        <v>1</v>
      </c>
      <c r="J41" s="50" t="s">
        <v>553</v>
      </c>
      <c r="K41" s="111"/>
      <c r="L41" s="106"/>
      <c r="M41" s="112"/>
      <c r="N41" s="50"/>
      <c r="O41" s="51"/>
    </row>
    <row r="42" spans="1:15" ht="17.25" customHeight="1">
      <c r="A42" s="46" t="s">
        <v>556</v>
      </c>
      <c r="B42" s="47" t="s">
        <v>557</v>
      </c>
      <c r="C42" s="48" t="str">
        <f>'[1]2 crit. EdT'!$K$4</f>
        <v>020</v>
      </c>
      <c r="D42" s="49" t="s">
        <v>36</v>
      </c>
      <c r="E42" s="265" t="s">
        <v>248</v>
      </c>
      <c r="F42" s="47">
        <v>82915848</v>
      </c>
      <c r="G42" s="111"/>
      <c r="H42" s="50"/>
      <c r="I42" s="111">
        <v>1</v>
      </c>
      <c r="J42" s="50" t="s">
        <v>553</v>
      </c>
      <c r="K42" s="111"/>
      <c r="L42" s="106"/>
      <c r="M42" s="112"/>
      <c r="N42" s="50"/>
      <c r="O42" s="51"/>
    </row>
    <row r="43" spans="1:15" ht="18.75" customHeight="1">
      <c r="A43" s="448"/>
      <c r="B43" s="449"/>
      <c r="C43" s="449"/>
      <c r="D43" s="449"/>
      <c r="E43" s="449"/>
      <c r="F43" s="450"/>
      <c r="G43" s="93">
        <f aca="true" t="shared" si="3" ref="G43:N43">SUM(G41:G42)</f>
        <v>0</v>
      </c>
      <c r="H43" s="93">
        <f t="shared" si="3"/>
        <v>0</v>
      </c>
      <c r="I43" s="93">
        <f t="shared" si="3"/>
        <v>2</v>
      </c>
      <c r="J43" s="93">
        <f t="shared" si="3"/>
        <v>0</v>
      </c>
      <c r="K43" s="93">
        <f t="shared" si="3"/>
        <v>0</v>
      </c>
      <c r="L43" s="93">
        <f t="shared" si="3"/>
        <v>0</v>
      </c>
      <c r="M43" s="93">
        <f t="shared" si="3"/>
        <v>0</v>
      </c>
      <c r="N43" s="93">
        <f t="shared" si="3"/>
        <v>0</v>
      </c>
      <c r="O43" s="93">
        <f>SUM(G43:N43)</f>
        <v>2</v>
      </c>
    </row>
    <row r="44" spans="1:15" ht="18.75" customHeight="1">
      <c r="A44" s="412" t="s">
        <v>0</v>
      </c>
      <c r="B44" s="412" t="s">
        <v>1</v>
      </c>
      <c r="C44" s="413" t="s">
        <v>227</v>
      </c>
      <c r="D44" s="416" t="s">
        <v>234</v>
      </c>
      <c r="E44" s="423" t="s">
        <v>235</v>
      </c>
      <c r="F44" s="413" t="s">
        <v>236</v>
      </c>
      <c r="G44" s="412" t="s">
        <v>237</v>
      </c>
      <c r="H44" s="412"/>
      <c r="I44" s="412"/>
      <c r="J44" s="412"/>
      <c r="K44" s="412"/>
      <c r="L44" s="464" t="s">
        <v>238</v>
      </c>
      <c r="M44" s="465"/>
      <c r="N44" s="466"/>
      <c r="O44" s="412" t="s">
        <v>239</v>
      </c>
    </row>
    <row r="45" spans="1:15" ht="18.75" customHeight="1">
      <c r="A45" s="412"/>
      <c r="B45" s="412"/>
      <c r="C45" s="413"/>
      <c r="D45" s="416"/>
      <c r="E45" s="423"/>
      <c r="F45" s="413"/>
      <c r="G45" s="85" t="s">
        <v>547</v>
      </c>
      <c r="H45" s="43" t="s">
        <v>548</v>
      </c>
      <c r="I45" s="85" t="s">
        <v>336</v>
      </c>
      <c r="J45" s="43" t="s">
        <v>337</v>
      </c>
      <c r="K45" s="85"/>
      <c r="L45" s="75"/>
      <c r="M45" s="88" t="s">
        <v>339</v>
      </c>
      <c r="N45" s="75"/>
      <c r="O45" s="412"/>
    </row>
    <row r="46" spans="1:15" s="7" customFormat="1" ht="18.75" customHeight="1">
      <c r="A46" s="447" t="s">
        <v>284</v>
      </c>
      <c r="B46" s="447"/>
      <c r="C46" s="447"/>
      <c r="D46" s="447"/>
      <c r="E46" s="447"/>
      <c r="F46" s="162">
        <v>111</v>
      </c>
      <c r="G46" s="163"/>
      <c r="H46" s="164"/>
      <c r="I46" s="163"/>
      <c r="J46" s="164"/>
      <c r="K46" s="163"/>
      <c r="L46" s="220"/>
      <c r="M46" s="221"/>
      <c r="N46" s="220"/>
      <c r="O46" s="222"/>
    </row>
    <row r="47" spans="1:15" ht="17.25" customHeight="1">
      <c r="A47" s="362" t="s">
        <v>397</v>
      </c>
      <c r="B47" s="363" t="s">
        <v>398</v>
      </c>
      <c r="C47" s="364" t="s">
        <v>399</v>
      </c>
      <c r="D47" s="363" t="s">
        <v>42</v>
      </c>
      <c r="E47" s="56" t="s">
        <v>248</v>
      </c>
      <c r="F47" s="363">
        <v>82751140</v>
      </c>
      <c r="G47" s="293"/>
      <c r="H47" s="294"/>
      <c r="I47" s="293">
        <v>1</v>
      </c>
      <c r="J47" s="294" t="s">
        <v>549</v>
      </c>
      <c r="K47" s="293"/>
      <c r="L47" s="343"/>
      <c r="M47" s="295"/>
      <c r="N47" s="296"/>
      <c r="O47" s="297"/>
    </row>
    <row r="48" spans="1:15" ht="17.25" customHeight="1">
      <c r="A48" s="362" t="s">
        <v>434</v>
      </c>
      <c r="B48" s="363" t="s">
        <v>435</v>
      </c>
      <c r="C48" s="364" t="s">
        <v>399</v>
      </c>
      <c r="D48" s="363" t="s">
        <v>38</v>
      </c>
      <c r="E48" s="56" t="s">
        <v>248</v>
      </c>
      <c r="F48" s="363">
        <v>82820266</v>
      </c>
      <c r="G48" s="293"/>
      <c r="H48" s="294"/>
      <c r="I48" s="293">
        <v>1</v>
      </c>
      <c r="J48" s="294"/>
      <c r="K48" s="293"/>
      <c r="L48" s="343"/>
      <c r="M48" s="396"/>
      <c r="N48" s="296"/>
      <c r="O48" s="297"/>
    </row>
    <row r="49" spans="1:15" ht="17.25" customHeight="1">
      <c r="A49" s="362" t="s">
        <v>566</v>
      </c>
      <c r="B49" s="363" t="s">
        <v>567</v>
      </c>
      <c r="C49" s="364" t="s">
        <v>399</v>
      </c>
      <c r="D49" s="363" t="s">
        <v>36</v>
      </c>
      <c r="E49" s="56" t="s">
        <v>248</v>
      </c>
      <c r="F49" s="363">
        <v>82894313</v>
      </c>
      <c r="G49" s="293"/>
      <c r="H49" s="294"/>
      <c r="I49" s="293">
        <v>1</v>
      </c>
      <c r="J49" s="294" t="s">
        <v>549</v>
      </c>
      <c r="K49" s="293"/>
      <c r="L49" s="343"/>
      <c r="M49" s="295"/>
      <c r="N49" s="296"/>
      <c r="O49" s="297"/>
    </row>
    <row r="50" spans="1:15" ht="17.25" customHeight="1">
      <c r="A50" s="391" t="s">
        <v>568</v>
      </c>
      <c r="B50" s="292" t="s">
        <v>579</v>
      </c>
      <c r="C50" s="291" t="s">
        <v>399</v>
      </c>
      <c r="D50" s="292" t="s">
        <v>36</v>
      </c>
      <c r="E50" s="159" t="s">
        <v>248</v>
      </c>
      <c r="F50" s="292">
        <v>82877195</v>
      </c>
      <c r="G50" s="293"/>
      <c r="H50" s="294"/>
      <c r="I50" s="293">
        <v>1</v>
      </c>
      <c r="J50" s="294" t="s">
        <v>549</v>
      </c>
      <c r="K50" s="293"/>
      <c r="L50" s="343"/>
      <c r="M50" s="295"/>
      <c r="N50" s="296"/>
      <c r="O50" s="297"/>
    </row>
    <row r="51" spans="1:15" ht="17.25" customHeight="1">
      <c r="A51" s="260"/>
      <c r="B51" s="261"/>
      <c r="C51" s="262"/>
      <c r="D51" s="261"/>
      <c r="E51" s="3"/>
      <c r="F51" s="54"/>
      <c r="G51" s="293"/>
      <c r="H51" s="294"/>
      <c r="I51" s="293"/>
      <c r="J51" s="294"/>
      <c r="K51" s="293"/>
      <c r="L51" s="343"/>
      <c r="M51" s="295"/>
      <c r="N51" s="296"/>
      <c r="O51" s="297"/>
    </row>
    <row r="52" spans="1:15" ht="18.75" customHeight="1">
      <c r="A52" s="454"/>
      <c r="B52" s="455"/>
      <c r="C52" s="455"/>
      <c r="D52" s="455"/>
      <c r="E52" s="455"/>
      <c r="F52" s="456"/>
      <c r="G52" s="93">
        <f aca="true" t="shared" si="4" ref="G52:N52">SUM(G47:G51)</f>
        <v>0</v>
      </c>
      <c r="H52" s="93">
        <f t="shared" si="4"/>
        <v>0</v>
      </c>
      <c r="I52" s="93">
        <f t="shared" si="4"/>
        <v>4</v>
      </c>
      <c r="J52" s="93">
        <f t="shared" si="4"/>
        <v>0</v>
      </c>
      <c r="K52" s="93">
        <f t="shared" si="4"/>
        <v>0</v>
      </c>
      <c r="L52" s="93">
        <f t="shared" si="4"/>
        <v>0</v>
      </c>
      <c r="M52" s="93">
        <f t="shared" si="4"/>
        <v>0</v>
      </c>
      <c r="N52" s="93">
        <f t="shared" si="4"/>
        <v>0</v>
      </c>
      <c r="O52" s="93">
        <f>SUM(G52:N52)</f>
        <v>4</v>
      </c>
    </row>
    <row r="53" spans="1:15" ht="18.75" customHeight="1">
      <c r="A53" s="412" t="s">
        <v>0</v>
      </c>
      <c r="B53" s="412" t="s">
        <v>1</v>
      </c>
      <c r="C53" s="413" t="s">
        <v>227</v>
      </c>
      <c r="D53" s="416" t="s">
        <v>234</v>
      </c>
      <c r="E53" s="423" t="s">
        <v>235</v>
      </c>
      <c r="F53" s="413" t="s">
        <v>236</v>
      </c>
      <c r="G53" s="412" t="s">
        <v>237</v>
      </c>
      <c r="H53" s="412"/>
      <c r="I53" s="412"/>
      <c r="J53" s="412"/>
      <c r="K53" s="412"/>
      <c r="L53" s="464" t="s">
        <v>238</v>
      </c>
      <c r="M53" s="465"/>
      <c r="N53" s="466"/>
      <c r="O53" s="412" t="s">
        <v>239</v>
      </c>
    </row>
    <row r="54" spans="1:15" ht="18.75" customHeight="1">
      <c r="A54" s="412"/>
      <c r="B54" s="412"/>
      <c r="C54" s="413"/>
      <c r="D54" s="416"/>
      <c r="E54" s="423"/>
      <c r="F54" s="413"/>
      <c r="G54" s="85" t="s">
        <v>547</v>
      </c>
      <c r="H54" s="43" t="s">
        <v>548</v>
      </c>
      <c r="I54" s="85" t="s">
        <v>336</v>
      </c>
      <c r="J54" s="43" t="s">
        <v>337</v>
      </c>
      <c r="K54" s="85"/>
      <c r="L54" s="75"/>
      <c r="M54" s="88" t="s">
        <v>339</v>
      </c>
      <c r="N54" s="75"/>
      <c r="O54" s="412"/>
    </row>
    <row r="55" spans="1:15" s="7" customFormat="1" ht="18.75" customHeight="1">
      <c r="A55" s="430" t="s">
        <v>153</v>
      </c>
      <c r="B55" s="430"/>
      <c r="C55" s="430"/>
      <c r="D55" s="430"/>
      <c r="E55" s="430"/>
      <c r="F55" s="122">
        <v>162</v>
      </c>
      <c r="G55" s="121"/>
      <c r="H55" s="45"/>
      <c r="I55" s="121"/>
      <c r="J55" s="45"/>
      <c r="K55" s="121"/>
      <c r="L55" s="45"/>
      <c r="M55" s="91"/>
      <c r="N55" s="45"/>
      <c r="O55" s="179"/>
    </row>
    <row r="56" spans="1:15" ht="18.75" customHeight="1">
      <c r="A56" s="260" t="s">
        <v>375</v>
      </c>
      <c r="B56" s="261" t="s">
        <v>376</v>
      </c>
      <c r="C56" s="262" t="s">
        <v>341</v>
      </c>
      <c r="D56" s="261" t="s">
        <v>38</v>
      </c>
      <c r="E56" s="259" t="s">
        <v>248</v>
      </c>
      <c r="F56" s="262" t="s">
        <v>396</v>
      </c>
      <c r="G56" s="87"/>
      <c r="H56" s="69"/>
      <c r="I56" s="87" t="s">
        <v>549</v>
      </c>
      <c r="J56" s="69">
        <v>1</v>
      </c>
      <c r="K56" s="87"/>
      <c r="L56" s="340"/>
      <c r="M56" s="158"/>
      <c r="N56" s="84"/>
      <c r="O56" s="74"/>
    </row>
    <row r="57" spans="1:15" ht="18.75" customHeight="1">
      <c r="A57" s="260" t="s">
        <v>571</v>
      </c>
      <c r="B57" s="261" t="s">
        <v>572</v>
      </c>
      <c r="C57" s="262" t="s">
        <v>341</v>
      </c>
      <c r="D57" s="261" t="s">
        <v>35</v>
      </c>
      <c r="E57" s="3" t="s">
        <v>248</v>
      </c>
      <c r="F57" s="262" t="s">
        <v>573</v>
      </c>
      <c r="G57" s="87"/>
      <c r="H57" s="69"/>
      <c r="I57" s="87"/>
      <c r="J57" s="69">
        <v>1</v>
      </c>
      <c r="K57" s="87" t="s">
        <v>549</v>
      </c>
      <c r="L57" s="340"/>
      <c r="M57" s="158"/>
      <c r="N57" s="84"/>
      <c r="O57" s="74"/>
    </row>
    <row r="58" spans="1:15" ht="18.75" customHeight="1">
      <c r="A58" s="397" t="s">
        <v>509</v>
      </c>
      <c r="B58" s="398" t="s">
        <v>510</v>
      </c>
      <c r="C58" s="399" t="str">
        <f>'[2]1er crit. EdT'!$K$4</f>
        <v>162</v>
      </c>
      <c r="D58" s="400" t="s">
        <v>35</v>
      </c>
      <c r="E58" s="401" t="s">
        <v>248</v>
      </c>
      <c r="F58" s="398">
        <v>82909458</v>
      </c>
      <c r="G58" s="87"/>
      <c r="H58" s="69" t="s">
        <v>549</v>
      </c>
      <c r="I58" s="87"/>
      <c r="J58" s="69"/>
      <c r="K58" s="87"/>
      <c r="L58" s="340"/>
      <c r="M58" s="158">
        <v>1</v>
      </c>
      <c r="N58" s="84"/>
      <c r="O58" s="74"/>
    </row>
    <row r="59" spans="1:15" ht="18.75" customHeight="1">
      <c r="A59" s="256" t="s">
        <v>511</v>
      </c>
      <c r="B59" s="256" t="s">
        <v>512</v>
      </c>
      <c r="C59" s="257" t="str">
        <f>'[2]1er crit. EdT'!$K$4</f>
        <v>162</v>
      </c>
      <c r="D59" s="258" t="s">
        <v>35</v>
      </c>
      <c r="E59" s="386" t="s">
        <v>248</v>
      </c>
      <c r="F59" s="256">
        <v>82905912</v>
      </c>
      <c r="G59" s="87"/>
      <c r="H59" s="69">
        <v>1</v>
      </c>
      <c r="I59" s="87"/>
      <c r="J59" s="69"/>
      <c r="K59" s="87"/>
      <c r="L59" s="340"/>
      <c r="M59" s="158"/>
      <c r="N59" s="84"/>
      <c r="O59" s="74"/>
    </row>
    <row r="60" spans="1:15" ht="17.25" customHeight="1">
      <c r="A60" s="231" t="s">
        <v>394</v>
      </c>
      <c r="B60" s="232" t="s">
        <v>395</v>
      </c>
      <c r="C60" s="233" t="s">
        <v>341</v>
      </c>
      <c r="D60" s="232" t="s">
        <v>42</v>
      </c>
      <c r="E60" s="234" t="s">
        <v>252</v>
      </c>
      <c r="F60" s="250">
        <v>82807052</v>
      </c>
      <c r="G60" s="87"/>
      <c r="H60" s="69"/>
      <c r="I60" s="87"/>
      <c r="J60" s="69"/>
      <c r="K60" s="87" t="s">
        <v>549</v>
      </c>
      <c r="L60" s="340"/>
      <c r="M60" s="158">
        <v>1</v>
      </c>
      <c r="N60" s="69"/>
      <c r="O60" s="68"/>
    </row>
    <row r="61" spans="1:15" ht="18.75" customHeight="1">
      <c r="A61" s="280"/>
      <c r="B61" s="281"/>
      <c r="C61" s="282"/>
      <c r="D61" s="281"/>
      <c r="E61" s="283"/>
      <c r="F61" s="282"/>
      <c r="G61" s="284"/>
      <c r="H61" s="285"/>
      <c r="I61" s="284"/>
      <c r="J61" s="285"/>
      <c r="K61" s="284"/>
      <c r="L61" s="342"/>
      <c r="M61" s="271"/>
      <c r="N61" s="286"/>
      <c r="O61" s="287"/>
    </row>
    <row r="62" spans="1:15" ht="18.75" customHeight="1">
      <c r="A62" s="457"/>
      <c r="B62" s="458"/>
      <c r="C62" s="458"/>
      <c r="D62" s="458"/>
      <c r="E62" s="458"/>
      <c r="F62" s="459"/>
      <c r="G62" s="94">
        <f aca="true" t="shared" si="5" ref="G62:N62">SUM(G56:G61)</f>
        <v>0</v>
      </c>
      <c r="H62" s="94">
        <f t="shared" si="5"/>
        <v>1</v>
      </c>
      <c r="I62" s="94">
        <f t="shared" si="5"/>
        <v>0</v>
      </c>
      <c r="J62" s="94">
        <f t="shared" si="5"/>
        <v>2</v>
      </c>
      <c r="K62" s="94">
        <f t="shared" si="5"/>
        <v>0</v>
      </c>
      <c r="L62" s="94">
        <f t="shared" si="5"/>
        <v>0</v>
      </c>
      <c r="M62" s="94">
        <f t="shared" si="5"/>
        <v>2</v>
      </c>
      <c r="N62" s="94">
        <f t="shared" si="5"/>
        <v>0</v>
      </c>
      <c r="O62" s="95">
        <f>SUM(G62:N62)</f>
        <v>5</v>
      </c>
    </row>
    <row r="63" spans="1:15" ht="18.75" customHeight="1">
      <c r="A63" s="412" t="s">
        <v>0</v>
      </c>
      <c r="B63" s="412" t="s">
        <v>1</v>
      </c>
      <c r="C63" s="413" t="s">
        <v>227</v>
      </c>
      <c r="D63" s="416" t="s">
        <v>234</v>
      </c>
      <c r="E63" s="423" t="s">
        <v>235</v>
      </c>
      <c r="F63" s="413" t="s">
        <v>236</v>
      </c>
      <c r="G63" s="412" t="s">
        <v>237</v>
      </c>
      <c r="H63" s="412"/>
      <c r="I63" s="412"/>
      <c r="J63" s="412"/>
      <c r="K63" s="412"/>
      <c r="L63" s="464" t="s">
        <v>238</v>
      </c>
      <c r="M63" s="465"/>
      <c r="N63" s="466"/>
      <c r="O63" s="412" t="s">
        <v>239</v>
      </c>
    </row>
    <row r="64" spans="1:15" ht="18.75" customHeight="1">
      <c r="A64" s="412"/>
      <c r="B64" s="412"/>
      <c r="C64" s="413"/>
      <c r="D64" s="416"/>
      <c r="E64" s="423"/>
      <c r="F64" s="413"/>
      <c r="G64" s="85" t="s">
        <v>547</v>
      </c>
      <c r="H64" s="43" t="s">
        <v>548</v>
      </c>
      <c r="I64" s="85" t="s">
        <v>336</v>
      </c>
      <c r="J64" s="43" t="s">
        <v>337</v>
      </c>
      <c r="K64" s="85"/>
      <c r="L64" s="75"/>
      <c r="M64" s="88" t="s">
        <v>339</v>
      </c>
      <c r="N64" s="75"/>
      <c r="O64" s="412"/>
    </row>
    <row r="65" spans="1:15" s="7" customFormat="1" ht="18.75" customHeight="1">
      <c r="A65" s="443" t="s">
        <v>159</v>
      </c>
      <c r="B65" s="443"/>
      <c r="C65" s="443"/>
      <c r="D65" s="443"/>
      <c r="E65" s="443"/>
      <c r="F65" s="162">
        <v>170</v>
      </c>
      <c r="G65" s="163"/>
      <c r="H65" s="164"/>
      <c r="I65" s="163"/>
      <c r="J65" s="68"/>
      <c r="K65" s="123"/>
      <c r="L65" s="84"/>
      <c r="M65" s="89"/>
      <c r="N65" s="84"/>
      <c r="O65" s="183"/>
    </row>
    <row r="66" spans="1:15" ht="17.25" customHeight="1">
      <c r="A66" s="255" t="s">
        <v>472</v>
      </c>
      <c r="B66" s="256" t="s">
        <v>473</v>
      </c>
      <c r="C66" s="257" t="str">
        <f>'[3]3 crit. EdT'!$K$4</f>
        <v>170</v>
      </c>
      <c r="D66" s="326" t="s">
        <v>35</v>
      </c>
      <c r="E66" s="334" t="s">
        <v>248</v>
      </c>
      <c r="F66" s="256">
        <v>82863855</v>
      </c>
      <c r="G66" s="329"/>
      <c r="H66" s="330"/>
      <c r="I66" s="111"/>
      <c r="J66" s="330"/>
      <c r="K66" s="111"/>
      <c r="L66" s="106"/>
      <c r="M66" s="112"/>
      <c r="N66" s="50"/>
      <c r="O66" s="51"/>
    </row>
    <row r="67" spans="1:15" ht="17.25" customHeight="1">
      <c r="A67" s="323" t="s">
        <v>449</v>
      </c>
      <c r="B67" s="324" t="s">
        <v>450</v>
      </c>
      <c r="C67" s="325" t="s">
        <v>304</v>
      </c>
      <c r="D67" s="326" t="s">
        <v>35</v>
      </c>
      <c r="E67" s="327" t="s">
        <v>248</v>
      </c>
      <c r="F67" s="324">
        <v>82818672</v>
      </c>
      <c r="G67" s="210"/>
      <c r="H67" s="50"/>
      <c r="I67" s="111"/>
      <c r="J67" s="50"/>
      <c r="K67" s="111"/>
      <c r="L67" s="106"/>
      <c r="M67" s="112"/>
      <c r="N67" s="50"/>
      <c r="O67" s="51"/>
    </row>
    <row r="68" spans="1:15" ht="17.25" customHeight="1">
      <c r="A68" s="255" t="s">
        <v>507</v>
      </c>
      <c r="B68" s="256" t="s">
        <v>513</v>
      </c>
      <c r="C68" s="325" t="s">
        <v>304</v>
      </c>
      <c r="D68" s="258" t="s">
        <v>36</v>
      </c>
      <c r="E68" s="383" t="s">
        <v>248</v>
      </c>
      <c r="F68" s="256">
        <v>82914409</v>
      </c>
      <c r="G68" s="210"/>
      <c r="H68" s="50"/>
      <c r="I68" s="111"/>
      <c r="J68" s="50">
        <v>1</v>
      </c>
      <c r="K68" s="111"/>
      <c r="L68" s="106"/>
      <c r="M68" s="112"/>
      <c r="N68" s="50"/>
      <c r="O68" s="51"/>
    </row>
    <row r="69" spans="1:15" ht="17.25" customHeight="1">
      <c r="A69" s="323" t="s">
        <v>445</v>
      </c>
      <c r="B69" s="324" t="s">
        <v>446</v>
      </c>
      <c r="C69" s="325" t="s">
        <v>304</v>
      </c>
      <c r="D69" s="326" t="s">
        <v>36</v>
      </c>
      <c r="E69" s="327" t="s">
        <v>248</v>
      </c>
      <c r="F69" s="324">
        <v>82874249</v>
      </c>
      <c r="G69" s="210"/>
      <c r="H69" s="50"/>
      <c r="I69" s="111"/>
      <c r="J69" s="50">
        <v>1</v>
      </c>
      <c r="K69" s="111"/>
      <c r="L69" s="106"/>
      <c r="M69" s="112"/>
      <c r="N69" s="50"/>
      <c r="O69" s="51"/>
    </row>
    <row r="70" spans="1:15" ht="17.25" customHeight="1">
      <c r="A70" s="323" t="s">
        <v>447</v>
      </c>
      <c r="B70" s="324" t="s">
        <v>448</v>
      </c>
      <c r="C70" s="325" t="s">
        <v>304</v>
      </c>
      <c r="D70" s="326" t="s">
        <v>35</v>
      </c>
      <c r="E70" s="327" t="s">
        <v>248</v>
      </c>
      <c r="F70" s="324">
        <v>82858449</v>
      </c>
      <c r="G70" s="210"/>
      <c r="H70" s="50"/>
      <c r="I70" s="111"/>
      <c r="J70" s="50">
        <v>1</v>
      </c>
      <c r="K70" s="111"/>
      <c r="L70" s="106"/>
      <c r="M70" s="112"/>
      <c r="N70" s="50"/>
      <c r="O70" s="51"/>
    </row>
    <row r="71" spans="1:15" ht="17.25" customHeight="1">
      <c r="A71" s="255" t="s">
        <v>508</v>
      </c>
      <c r="B71" s="256" t="s">
        <v>514</v>
      </c>
      <c r="C71" s="325" t="s">
        <v>304</v>
      </c>
      <c r="D71" s="258" t="s">
        <v>42</v>
      </c>
      <c r="E71" s="383" t="s">
        <v>248</v>
      </c>
      <c r="F71" s="256">
        <v>82904443</v>
      </c>
      <c r="G71" s="210"/>
      <c r="H71" s="50"/>
      <c r="I71" s="111"/>
      <c r="J71" s="50">
        <v>1</v>
      </c>
      <c r="K71" s="331"/>
      <c r="L71" s="344"/>
      <c r="M71" s="332"/>
      <c r="N71" s="330"/>
      <c r="O71" s="333"/>
    </row>
    <row r="72" spans="1:15" ht="18.75" customHeight="1">
      <c r="A72" s="457"/>
      <c r="B72" s="458"/>
      <c r="C72" s="458"/>
      <c r="D72" s="458"/>
      <c r="E72" s="458"/>
      <c r="F72" s="459"/>
      <c r="G72" s="93">
        <f aca="true" t="shared" si="6" ref="G72:N72">SUM(G66:G71)</f>
        <v>0</v>
      </c>
      <c r="H72" s="93">
        <f t="shared" si="6"/>
        <v>0</v>
      </c>
      <c r="I72" s="93">
        <f t="shared" si="6"/>
        <v>0</v>
      </c>
      <c r="J72" s="93">
        <f t="shared" si="6"/>
        <v>4</v>
      </c>
      <c r="K72" s="93">
        <f t="shared" si="6"/>
        <v>0</v>
      </c>
      <c r="L72" s="93">
        <f t="shared" si="6"/>
        <v>0</v>
      </c>
      <c r="M72" s="93">
        <f t="shared" si="6"/>
        <v>0</v>
      </c>
      <c r="N72" s="93">
        <f t="shared" si="6"/>
        <v>0</v>
      </c>
      <c r="O72" s="93">
        <f>SUM(G72:N72)</f>
        <v>4</v>
      </c>
    </row>
    <row r="73" spans="1:15" ht="18.75" customHeight="1">
      <c r="A73" s="412" t="s">
        <v>0</v>
      </c>
      <c r="B73" s="412" t="s">
        <v>1</v>
      </c>
      <c r="C73" s="413" t="s">
        <v>227</v>
      </c>
      <c r="D73" s="416" t="s">
        <v>234</v>
      </c>
      <c r="E73" s="423" t="s">
        <v>235</v>
      </c>
      <c r="F73" s="413" t="s">
        <v>236</v>
      </c>
      <c r="G73" s="412" t="s">
        <v>237</v>
      </c>
      <c r="H73" s="412"/>
      <c r="I73" s="412"/>
      <c r="J73" s="412"/>
      <c r="K73" s="412"/>
      <c r="L73" s="464" t="s">
        <v>238</v>
      </c>
      <c r="M73" s="465"/>
      <c r="N73" s="466"/>
      <c r="O73" s="412" t="s">
        <v>239</v>
      </c>
    </row>
    <row r="74" spans="1:15" ht="18.75" customHeight="1">
      <c r="A74" s="412"/>
      <c r="B74" s="412"/>
      <c r="C74" s="413"/>
      <c r="D74" s="416"/>
      <c r="E74" s="423"/>
      <c r="F74" s="413"/>
      <c r="G74" s="85" t="s">
        <v>547</v>
      </c>
      <c r="H74" s="43" t="s">
        <v>548</v>
      </c>
      <c r="I74" s="85" t="s">
        <v>336</v>
      </c>
      <c r="J74" s="43" t="s">
        <v>337</v>
      </c>
      <c r="K74" s="85"/>
      <c r="L74" s="75"/>
      <c r="M74" s="88" t="s">
        <v>339</v>
      </c>
      <c r="N74" s="75"/>
      <c r="O74" s="412"/>
    </row>
    <row r="75" spans="1:15" s="7" customFormat="1" ht="18.75" customHeight="1">
      <c r="A75" s="447" t="s">
        <v>176</v>
      </c>
      <c r="B75" s="447"/>
      <c r="C75" s="447"/>
      <c r="D75" s="447"/>
      <c r="E75" s="447"/>
      <c r="F75" s="162">
        <v>274</v>
      </c>
      <c r="G75" s="163"/>
      <c r="H75" s="164"/>
      <c r="I75" s="163"/>
      <c r="J75" s="164"/>
      <c r="K75" s="163"/>
      <c r="L75" s="220"/>
      <c r="M75" s="221"/>
      <c r="N75" s="220"/>
      <c r="O75" s="222"/>
    </row>
    <row r="76" spans="1:15" s="7" customFormat="1" ht="18.75" customHeight="1">
      <c r="A76" s="224" t="s">
        <v>387</v>
      </c>
      <c r="B76" s="225" t="s">
        <v>409</v>
      </c>
      <c r="C76" s="226" t="s">
        <v>295</v>
      </c>
      <c r="D76" s="225" t="s">
        <v>39</v>
      </c>
      <c r="E76" s="227" t="s">
        <v>248</v>
      </c>
      <c r="F76" s="225">
        <v>82825833</v>
      </c>
      <c r="G76" s="235"/>
      <c r="H76" s="236">
        <v>1</v>
      </c>
      <c r="I76" s="235"/>
      <c r="J76" s="236"/>
      <c r="K76" s="235"/>
      <c r="L76" s="345"/>
      <c r="M76" s="237" t="s">
        <v>553</v>
      </c>
      <c r="N76" s="238"/>
      <c r="O76" s="228"/>
    </row>
    <row r="77" spans="1:15" s="7" customFormat="1" ht="18.75" customHeight="1">
      <c r="A77" s="224" t="s">
        <v>349</v>
      </c>
      <c r="B77" s="225" t="s">
        <v>348</v>
      </c>
      <c r="C77" s="226" t="s">
        <v>295</v>
      </c>
      <c r="D77" s="225" t="s">
        <v>38</v>
      </c>
      <c r="E77" s="227" t="s">
        <v>248</v>
      </c>
      <c r="F77" s="229">
        <v>82743195</v>
      </c>
      <c r="G77" s="235"/>
      <c r="H77" s="236">
        <v>1</v>
      </c>
      <c r="I77" s="235" t="s">
        <v>553</v>
      </c>
      <c r="J77" s="236"/>
      <c r="K77" s="235"/>
      <c r="L77" s="345"/>
      <c r="M77" s="237"/>
      <c r="N77" s="239"/>
      <c r="O77" s="228"/>
    </row>
    <row r="78" spans="1:15" ht="18.75" customHeight="1">
      <c r="A78" s="224" t="s">
        <v>454</v>
      </c>
      <c r="B78" s="225" t="s">
        <v>404</v>
      </c>
      <c r="C78" s="226" t="s">
        <v>295</v>
      </c>
      <c r="D78" s="225" t="s">
        <v>35</v>
      </c>
      <c r="E78" s="227" t="s">
        <v>248</v>
      </c>
      <c r="F78" s="225">
        <v>82812311</v>
      </c>
      <c r="G78" s="235"/>
      <c r="H78" s="236"/>
      <c r="I78" s="235" t="s">
        <v>553</v>
      </c>
      <c r="J78" s="236">
        <v>1</v>
      </c>
      <c r="K78" s="235"/>
      <c r="L78" s="345"/>
      <c r="M78" s="237"/>
      <c r="N78" s="238"/>
      <c r="O78" s="230"/>
    </row>
    <row r="79" spans="1:15" ht="18.75" customHeight="1">
      <c r="A79" s="224" t="s">
        <v>560</v>
      </c>
      <c r="B79" s="225" t="s">
        <v>561</v>
      </c>
      <c r="C79" s="226" t="s">
        <v>295</v>
      </c>
      <c r="D79" s="225" t="s">
        <v>35</v>
      </c>
      <c r="E79" s="227" t="s">
        <v>248</v>
      </c>
      <c r="F79" s="225">
        <v>82913914</v>
      </c>
      <c r="G79" s="235"/>
      <c r="H79" s="236"/>
      <c r="I79" s="235"/>
      <c r="J79" s="236">
        <v>1</v>
      </c>
      <c r="K79" s="235" t="s">
        <v>549</v>
      </c>
      <c r="L79" s="346"/>
      <c r="M79" s="237"/>
      <c r="N79" s="239"/>
      <c r="O79" s="230"/>
    </row>
    <row r="80" spans="1:15" s="7" customFormat="1" ht="18.75" customHeight="1">
      <c r="A80" s="224" t="s">
        <v>441</v>
      </c>
      <c r="B80" s="225" t="s">
        <v>408</v>
      </c>
      <c r="C80" s="226" t="s">
        <v>295</v>
      </c>
      <c r="D80" s="225" t="s">
        <v>42</v>
      </c>
      <c r="E80" s="227" t="s">
        <v>248</v>
      </c>
      <c r="F80" s="225">
        <v>82712389</v>
      </c>
      <c r="G80" s="235"/>
      <c r="H80" s="236"/>
      <c r="I80" s="235">
        <v>1</v>
      </c>
      <c r="J80" s="236" t="s">
        <v>553</v>
      </c>
      <c r="K80" s="235"/>
      <c r="L80" s="345"/>
      <c r="M80" s="237"/>
      <c r="N80" s="239"/>
      <c r="O80" s="228"/>
    </row>
    <row r="81" spans="1:15" ht="18.75" customHeight="1">
      <c r="A81" s="224" t="s">
        <v>386</v>
      </c>
      <c r="B81" s="225" t="s">
        <v>411</v>
      </c>
      <c r="C81" s="226" t="s">
        <v>295</v>
      </c>
      <c r="D81" s="225" t="s">
        <v>38</v>
      </c>
      <c r="E81" s="227" t="s">
        <v>248</v>
      </c>
      <c r="F81" s="225">
        <v>82712382</v>
      </c>
      <c r="G81" s="235"/>
      <c r="H81" s="236"/>
      <c r="I81" s="235">
        <v>1</v>
      </c>
      <c r="J81" s="236" t="s">
        <v>553</v>
      </c>
      <c r="K81" s="235"/>
      <c r="L81" s="345"/>
      <c r="M81" s="237"/>
      <c r="N81" s="239"/>
      <c r="O81" s="230"/>
    </row>
    <row r="82" spans="1:15" ht="18.75" customHeight="1">
      <c r="A82" s="225" t="s">
        <v>389</v>
      </c>
      <c r="B82" s="225" t="s">
        <v>412</v>
      </c>
      <c r="C82" s="226" t="s">
        <v>295</v>
      </c>
      <c r="D82" s="225" t="s">
        <v>38</v>
      </c>
      <c r="E82" s="227" t="s">
        <v>248</v>
      </c>
      <c r="F82" s="225">
        <v>82825831</v>
      </c>
      <c r="G82" s="235"/>
      <c r="H82" s="236"/>
      <c r="I82" s="235">
        <v>1</v>
      </c>
      <c r="J82" s="236" t="s">
        <v>553</v>
      </c>
      <c r="K82" s="235"/>
      <c r="L82" s="345"/>
      <c r="M82" s="237"/>
      <c r="N82" s="239"/>
      <c r="O82" s="230"/>
    </row>
    <row r="83" spans="1:15" ht="18.75" customHeight="1">
      <c r="A83" s="225" t="s">
        <v>385</v>
      </c>
      <c r="B83" s="225" t="s">
        <v>455</v>
      </c>
      <c r="C83" s="226" t="s">
        <v>295</v>
      </c>
      <c r="D83" s="225" t="s">
        <v>35</v>
      </c>
      <c r="E83" s="227" t="s">
        <v>248</v>
      </c>
      <c r="F83" s="225">
        <v>82863817</v>
      </c>
      <c r="G83" s="235"/>
      <c r="H83" s="236"/>
      <c r="I83" s="235"/>
      <c r="J83" s="236"/>
      <c r="K83" s="235"/>
      <c r="L83" s="345"/>
      <c r="M83" s="237"/>
      <c r="N83" s="239"/>
      <c r="O83" s="230"/>
    </row>
    <row r="84" spans="1:15" ht="18.75" customHeight="1">
      <c r="A84" s="224" t="s">
        <v>385</v>
      </c>
      <c r="B84" s="225" t="s">
        <v>331</v>
      </c>
      <c r="C84" s="226" t="s">
        <v>295</v>
      </c>
      <c r="D84" s="225" t="s">
        <v>38</v>
      </c>
      <c r="E84" s="227" t="s">
        <v>248</v>
      </c>
      <c r="F84" s="225">
        <v>82817729</v>
      </c>
      <c r="G84" s="235"/>
      <c r="H84" s="236"/>
      <c r="I84" s="235"/>
      <c r="J84" s="236"/>
      <c r="K84" s="235"/>
      <c r="L84" s="345"/>
      <c r="M84" s="237"/>
      <c r="N84" s="239"/>
      <c r="O84" s="230"/>
    </row>
    <row r="85" spans="1:15" ht="18.75" customHeight="1">
      <c r="A85" s="224" t="s">
        <v>384</v>
      </c>
      <c r="B85" s="225" t="s">
        <v>413</v>
      </c>
      <c r="C85" s="226" t="s">
        <v>295</v>
      </c>
      <c r="D85" s="225" t="s">
        <v>38</v>
      </c>
      <c r="E85" s="227" t="s">
        <v>248</v>
      </c>
      <c r="F85" s="225">
        <v>82806665</v>
      </c>
      <c r="G85" s="235"/>
      <c r="H85" s="236"/>
      <c r="I85" s="235"/>
      <c r="J85" s="236"/>
      <c r="K85" s="235"/>
      <c r="L85" s="345"/>
      <c r="M85" s="237"/>
      <c r="N85" s="239"/>
      <c r="O85" s="230"/>
    </row>
    <row r="86" spans="1:15" ht="18.75" customHeight="1">
      <c r="A86" s="224" t="s">
        <v>345</v>
      </c>
      <c r="B86" s="225" t="s">
        <v>415</v>
      </c>
      <c r="C86" s="226" t="s">
        <v>295</v>
      </c>
      <c r="D86" s="225" t="s">
        <v>35</v>
      </c>
      <c r="E86" s="227" t="s">
        <v>248</v>
      </c>
      <c r="F86" s="225">
        <v>82778159</v>
      </c>
      <c r="G86" s="235"/>
      <c r="H86" s="236"/>
      <c r="I86" s="235"/>
      <c r="J86" s="236"/>
      <c r="K86" s="235"/>
      <c r="L86" s="345"/>
      <c r="M86" s="237"/>
      <c r="N86" s="239"/>
      <c r="O86" s="230"/>
    </row>
    <row r="87" spans="1:15" ht="18.75" customHeight="1">
      <c r="A87" s="224" t="s">
        <v>460</v>
      </c>
      <c r="B87" s="225" t="s">
        <v>461</v>
      </c>
      <c r="C87" s="226" t="s">
        <v>295</v>
      </c>
      <c r="D87" s="225" t="s">
        <v>38</v>
      </c>
      <c r="E87" s="227" t="s">
        <v>248</v>
      </c>
      <c r="F87" s="225">
        <v>82847991</v>
      </c>
      <c r="G87" s="235"/>
      <c r="H87" s="236"/>
      <c r="I87" s="235"/>
      <c r="J87" s="236"/>
      <c r="K87" s="335"/>
      <c r="L87" s="346"/>
      <c r="M87" s="237"/>
      <c r="N87" s="239"/>
      <c r="O87" s="230"/>
    </row>
    <row r="88" spans="1:15" ht="18.75" customHeight="1">
      <c r="A88" s="224" t="s">
        <v>464</v>
      </c>
      <c r="B88" s="225" t="s">
        <v>465</v>
      </c>
      <c r="C88" s="226" t="s">
        <v>295</v>
      </c>
      <c r="D88" s="225" t="s">
        <v>39</v>
      </c>
      <c r="E88" s="227" t="s">
        <v>248</v>
      </c>
      <c r="F88" s="225">
        <v>82857137</v>
      </c>
      <c r="G88" s="235"/>
      <c r="H88" s="236" t="s">
        <v>553</v>
      </c>
      <c r="I88" s="235"/>
      <c r="J88" s="236"/>
      <c r="K88" s="335"/>
      <c r="L88" s="346"/>
      <c r="M88" s="237">
        <v>1</v>
      </c>
      <c r="N88" s="239"/>
      <c r="O88" s="230"/>
    </row>
    <row r="89" spans="1:15" ht="18.75" customHeight="1">
      <c r="A89" s="224" t="s">
        <v>558</v>
      </c>
      <c r="B89" s="225" t="s">
        <v>559</v>
      </c>
      <c r="C89" s="226" t="s">
        <v>295</v>
      </c>
      <c r="D89" s="225" t="s">
        <v>35</v>
      </c>
      <c r="E89" s="227" t="s">
        <v>248</v>
      </c>
      <c r="F89" s="225">
        <v>82889014</v>
      </c>
      <c r="G89" s="235"/>
      <c r="H89" s="236"/>
      <c r="I89" s="235"/>
      <c r="J89" s="236"/>
      <c r="K89" s="335"/>
      <c r="L89" s="346"/>
      <c r="M89" s="237">
        <v>1</v>
      </c>
      <c r="N89" s="239"/>
      <c r="O89" s="230"/>
    </row>
    <row r="90" spans="1:15" ht="18.75" customHeight="1">
      <c r="A90" s="224" t="s">
        <v>467</v>
      </c>
      <c r="B90" s="225" t="s">
        <v>468</v>
      </c>
      <c r="C90" s="226" t="s">
        <v>295</v>
      </c>
      <c r="D90" s="225" t="s">
        <v>38</v>
      </c>
      <c r="E90" s="227" t="s">
        <v>248</v>
      </c>
      <c r="F90" s="225">
        <v>82862125</v>
      </c>
      <c r="G90" s="235"/>
      <c r="H90" s="236"/>
      <c r="I90" s="235"/>
      <c r="J90" s="236"/>
      <c r="K90" s="335"/>
      <c r="L90" s="346"/>
      <c r="M90" s="237"/>
      <c r="N90" s="239"/>
      <c r="O90" s="230"/>
    </row>
    <row r="91" spans="1:15" ht="18.75" customHeight="1">
      <c r="A91" s="224" t="s">
        <v>469</v>
      </c>
      <c r="B91" s="225" t="s">
        <v>410</v>
      </c>
      <c r="C91" s="226" t="s">
        <v>295</v>
      </c>
      <c r="D91" s="225" t="s">
        <v>35</v>
      </c>
      <c r="E91" s="227" t="s">
        <v>248</v>
      </c>
      <c r="F91" s="225">
        <v>82838426</v>
      </c>
      <c r="G91" s="235"/>
      <c r="H91" s="236"/>
      <c r="I91" s="235"/>
      <c r="J91" s="236"/>
      <c r="K91" s="235"/>
      <c r="L91" s="345"/>
      <c r="M91" s="237"/>
      <c r="N91" s="239"/>
      <c r="O91" s="230"/>
    </row>
    <row r="92" spans="1:15" ht="18.75" customHeight="1">
      <c r="A92" s="225" t="s">
        <v>388</v>
      </c>
      <c r="B92" s="225" t="s">
        <v>414</v>
      </c>
      <c r="C92" s="226" t="s">
        <v>295</v>
      </c>
      <c r="D92" s="225" t="s">
        <v>42</v>
      </c>
      <c r="E92" s="227" t="s">
        <v>248</v>
      </c>
      <c r="F92" s="225">
        <v>82821905</v>
      </c>
      <c r="G92" s="235"/>
      <c r="H92" s="236">
        <v>1</v>
      </c>
      <c r="I92" s="235"/>
      <c r="J92" s="236"/>
      <c r="K92" s="235"/>
      <c r="L92" s="345"/>
      <c r="M92" s="237" t="s">
        <v>553</v>
      </c>
      <c r="N92" s="239"/>
      <c r="O92" s="230"/>
    </row>
    <row r="93" spans="1:15" ht="18.75" customHeight="1">
      <c r="A93" s="224" t="s">
        <v>564</v>
      </c>
      <c r="B93" s="225" t="s">
        <v>565</v>
      </c>
      <c r="C93" s="226" t="s">
        <v>295</v>
      </c>
      <c r="D93" s="225" t="s">
        <v>36</v>
      </c>
      <c r="E93" s="227" t="s">
        <v>248</v>
      </c>
      <c r="F93" s="225">
        <v>82906908</v>
      </c>
      <c r="G93" s="235"/>
      <c r="H93" s="236">
        <v>1</v>
      </c>
      <c r="I93" s="235" t="s">
        <v>549</v>
      </c>
      <c r="J93" s="236"/>
      <c r="K93" s="235"/>
      <c r="L93" s="345"/>
      <c r="M93" s="237"/>
      <c r="N93" s="239"/>
      <c r="O93" s="230"/>
    </row>
    <row r="94" spans="1:15" ht="18.75" customHeight="1">
      <c r="A94" s="224" t="s">
        <v>456</v>
      </c>
      <c r="B94" s="225" t="s">
        <v>459</v>
      </c>
      <c r="C94" s="226" t="s">
        <v>295</v>
      </c>
      <c r="D94" s="225" t="s">
        <v>39</v>
      </c>
      <c r="E94" s="227" t="s">
        <v>248</v>
      </c>
      <c r="F94" s="225">
        <v>82862129</v>
      </c>
      <c r="G94" s="235"/>
      <c r="H94" s="236">
        <v>1</v>
      </c>
      <c r="I94" s="235"/>
      <c r="J94" s="236"/>
      <c r="K94" s="235"/>
      <c r="L94" s="345"/>
      <c r="M94" s="237"/>
      <c r="N94" s="239"/>
      <c r="O94" s="230"/>
    </row>
    <row r="95" spans="1:15" ht="18.75" customHeight="1">
      <c r="A95" s="231" t="s">
        <v>456</v>
      </c>
      <c r="B95" s="232" t="s">
        <v>457</v>
      </c>
      <c r="C95" s="233" t="s">
        <v>295</v>
      </c>
      <c r="D95" s="232" t="s">
        <v>58</v>
      </c>
      <c r="E95" s="234" t="s">
        <v>252</v>
      </c>
      <c r="F95" s="232">
        <v>82862126</v>
      </c>
      <c r="G95" s="235"/>
      <c r="H95" s="236">
        <v>1</v>
      </c>
      <c r="I95" s="235"/>
      <c r="J95" s="236"/>
      <c r="K95" s="235"/>
      <c r="L95" s="345"/>
      <c r="M95" s="237"/>
      <c r="N95" s="239"/>
      <c r="O95" s="230"/>
    </row>
    <row r="96" spans="1:15" ht="18.75" customHeight="1">
      <c r="A96" s="231" t="s">
        <v>470</v>
      </c>
      <c r="B96" s="232" t="s">
        <v>471</v>
      </c>
      <c r="C96" s="233" t="s">
        <v>295</v>
      </c>
      <c r="D96" s="232" t="s">
        <v>38</v>
      </c>
      <c r="E96" s="234" t="s">
        <v>252</v>
      </c>
      <c r="F96" s="232">
        <v>82846435</v>
      </c>
      <c r="G96" s="235"/>
      <c r="H96" s="236"/>
      <c r="I96" s="235"/>
      <c r="J96" s="236"/>
      <c r="K96" s="235"/>
      <c r="L96" s="345"/>
      <c r="M96" s="237"/>
      <c r="N96" s="239"/>
      <c r="O96" s="230"/>
    </row>
    <row r="97" spans="1:15" ht="18.75" customHeight="1">
      <c r="A97" s="231" t="s">
        <v>562</v>
      </c>
      <c r="B97" s="232" t="s">
        <v>563</v>
      </c>
      <c r="C97" s="233" t="s">
        <v>295</v>
      </c>
      <c r="D97" s="232" t="s">
        <v>39</v>
      </c>
      <c r="E97" s="234" t="s">
        <v>252</v>
      </c>
      <c r="F97" s="232">
        <v>82906903</v>
      </c>
      <c r="G97" s="235"/>
      <c r="H97" s="236" t="s">
        <v>549</v>
      </c>
      <c r="I97" s="235">
        <v>1</v>
      </c>
      <c r="J97" s="236"/>
      <c r="K97" s="235"/>
      <c r="L97" s="345"/>
      <c r="M97" s="237"/>
      <c r="N97" s="239"/>
      <c r="O97" s="230"/>
    </row>
    <row r="98" spans="1:15" ht="18.75" customHeight="1">
      <c r="A98" s="231" t="s">
        <v>462</v>
      </c>
      <c r="B98" s="232" t="s">
        <v>463</v>
      </c>
      <c r="C98" s="233" t="s">
        <v>295</v>
      </c>
      <c r="D98" s="232" t="s">
        <v>38</v>
      </c>
      <c r="E98" s="234" t="s">
        <v>252</v>
      </c>
      <c r="F98" s="232">
        <v>82825835</v>
      </c>
      <c r="G98" s="235"/>
      <c r="H98" s="236"/>
      <c r="I98" s="235"/>
      <c r="J98" s="236"/>
      <c r="K98" s="235"/>
      <c r="L98" s="345"/>
      <c r="M98" s="237"/>
      <c r="N98" s="239"/>
      <c r="O98" s="230"/>
    </row>
    <row r="99" spans="1:15" ht="18.75" customHeight="1">
      <c r="A99" s="231" t="s">
        <v>458</v>
      </c>
      <c r="B99" s="232" t="s">
        <v>426</v>
      </c>
      <c r="C99" s="233" t="s">
        <v>295</v>
      </c>
      <c r="D99" s="232" t="s">
        <v>35</v>
      </c>
      <c r="E99" s="234" t="s">
        <v>252</v>
      </c>
      <c r="F99" s="232">
        <v>82857134</v>
      </c>
      <c r="G99" s="235"/>
      <c r="H99" s="236">
        <v>1</v>
      </c>
      <c r="I99" s="235"/>
      <c r="J99" s="236"/>
      <c r="K99" s="235"/>
      <c r="L99" s="345"/>
      <c r="M99" s="237"/>
      <c r="N99" s="239"/>
      <c r="O99" s="230"/>
    </row>
    <row r="100" spans="1:15" s="7" customFormat="1" ht="18.75" customHeight="1">
      <c r="A100" s="232" t="s">
        <v>442</v>
      </c>
      <c r="B100" s="232" t="s">
        <v>400</v>
      </c>
      <c r="C100" s="233" t="s">
        <v>295</v>
      </c>
      <c r="D100" s="232" t="s">
        <v>35</v>
      </c>
      <c r="E100" s="234" t="s">
        <v>252</v>
      </c>
      <c r="F100" s="232">
        <v>82785129</v>
      </c>
      <c r="G100" s="235"/>
      <c r="H100" s="236"/>
      <c r="I100" s="235">
        <v>1</v>
      </c>
      <c r="J100" s="236" t="s">
        <v>553</v>
      </c>
      <c r="K100" s="235"/>
      <c r="L100" s="345"/>
      <c r="M100" s="240"/>
      <c r="N100" s="238"/>
      <c r="O100" s="228"/>
    </row>
    <row r="101" spans="1:15" ht="18.75" customHeight="1">
      <c r="A101" s="125"/>
      <c r="B101" s="126"/>
      <c r="C101" s="127"/>
      <c r="D101" s="128"/>
      <c r="E101" s="307"/>
      <c r="F101" s="126"/>
      <c r="G101" s="241"/>
      <c r="H101" s="242"/>
      <c r="I101" s="241"/>
      <c r="J101" s="242"/>
      <c r="K101" s="241"/>
      <c r="L101" s="347"/>
      <c r="M101" s="243"/>
      <c r="N101" s="244"/>
      <c r="O101" s="223"/>
    </row>
    <row r="102" spans="1:15" ht="17.25" customHeight="1">
      <c r="A102" s="82"/>
      <c r="B102" s="52"/>
      <c r="C102" s="83"/>
      <c r="D102" s="52"/>
      <c r="E102" s="428"/>
      <c r="F102" s="429"/>
      <c r="G102" s="93">
        <f aca="true" t="shared" si="7" ref="G102:N102">SUM(G76:G101)</f>
        <v>0</v>
      </c>
      <c r="H102" s="93">
        <f t="shared" si="7"/>
        <v>7</v>
      </c>
      <c r="I102" s="93">
        <f t="shared" si="7"/>
        <v>5</v>
      </c>
      <c r="J102" s="93">
        <f t="shared" si="7"/>
        <v>2</v>
      </c>
      <c r="K102" s="93">
        <f t="shared" si="7"/>
        <v>0</v>
      </c>
      <c r="L102" s="93">
        <f t="shared" si="7"/>
        <v>0</v>
      </c>
      <c r="M102" s="93">
        <f t="shared" si="7"/>
        <v>2</v>
      </c>
      <c r="N102" s="93">
        <f t="shared" si="7"/>
        <v>0</v>
      </c>
      <c r="O102" s="96">
        <f>SUM(G102:N102)</f>
        <v>16</v>
      </c>
    </row>
    <row r="103" spans="1:15" ht="18.75" customHeight="1">
      <c r="A103" s="412" t="s">
        <v>0</v>
      </c>
      <c r="B103" s="412" t="s">
        <v>1</v>
      </c>
      <c r="C103" s="413" t="s">
        <v>227</v>
      </c>
      <c r="D103" s="416" t="s">
        <v>234</v>
      </c>
      <c r="E103" s="423" t="s">
        <v>235</v>
      </c>
      <c r="F103" s="413" t="s">
        <v>236</v>
      </c>
      <c r="G103" s="412" t="s">
        <v>237</v>
      </c>
      <c r="H103" s="412"/>
      <c r="I103" s="412"/>
      <c r="J103" s="412"/>
      <c r="K103" s="412"/>
      <c r="L103" s="464" t="s">
        <v>238</v>
      </c>
      <c r="M103" s="465"/>
      <c r="N103" s="466"/>
      <c r="O103" s="412" t="s">
        <v>239</v>
      </c>
    </row>
    <row r="104" spans="1:15" ht="18.75" customHeight="1">
      <c r="A104" s="412"/>
      <c r="B104" s="412"/>
      <c r="C104" s="413"/>
      <c r="D104" s="416"/>
      <c r="E104" s="423"/>
      <c r="F104" s="413"/>
      <c r="G104" s="85" t="s">
        <v>547</v>
      </c>
      <c r="H104" s="43" t="s">
        <v>548</v>
      </c>
      <c r="I104" s="85" t="s">
        <v>336</v>
      </c>
      <c r="J104" s="43" t="s">
        <v>337</v>
      </c>
      <c r="K104" s="85"/>
      <c r="L104" s="75"/>
      <c r="M104" s="88" t="s">
        <v>339</v>
      </c>
      <c r="N104" s="75"/>
      <c r="O104" s="412"/>
    </row>
    <row r="105" spans="1:15" s="7" customFormat="1" ht="18.75" customHeight="1">
      <c r="A105" s="443" t="s">
        <v>285</v>
      </c>
      <c r="B105" s="443"/>
      <c r="C105" s="443"/>
      <c r="D105" s="443"/>
      <c r="E105" s="443"/>
      <c r="F105" s="133">
        <v>275</v>
      </c>
      <c r="G105" s="123"/>
      <c r="H105" s="68"/>
      <c r="I105" s="123"/>
      <c r="J105" s="68"/>
      <c r="K105" s="123"/>
      <c r="L105" s="84"/>
      <c r="M105" s="89"/>
      <c r="N105" s="84"/>
      <c r="O105" s="177"/>
    </row>
    <row r="106" spans="1:15" ht="18.75" customHeight="1">
      <c r="A106" s="255" t="s">
        <v>403</v>
      </c>
      <c r="B106" s="256" t="s">
        <v>404</v>
      </c>
      <c r="C106" s="257" t="s">
        <v>344</v>
      </c>
      <c r="D106" s="258" t="s">
        <v>36</v>
      </c>
      <c r="E106" s="265" t="s">
        <v>248</v>
      </c>
      <c r="F106" s="256">
        <v>82826934</v>
      </c>
      <c r="G106" s="87"/>
      <c r="H106" s="69"/>
      <c r="I106" s="87"/>
      <c r="J106" s="388"/>
      <c r="K106" s="87"/>
      <c r="L106" s="340"/>
      <c r="M106" s="158">
        <v>1</v>
      </c>
      <c r="N106" s="84"/>
      <c r="O106" s="68"/>
    </row>
    <row r="107" spans="1:15" ht="18.75" customHeight="1">
      <c r="A107" s="255" t="s">
        <v>500</v>
      </c>
      <c r="B107" s="256" t="s">
        <v>331</v>
      </c>
      <c r="C107" s="257" t="s">
        <v>344</v>
      </c>
      <c r="D107" s="258" t="s">
        <v>35</v>
      </c>
      <c r="E107" s="265" t="s">
        <v>248</v>
      </c>
      <c r="F107" s="256">
        <v>82902066</v>
      </c>
      <c r="G107" s="87"/>
      <c r="H107" s="69"/>
      <c r="I107" s="87"/>
      <c r="J107" s="388"/>
      <c r="K107" s="87"/>
      <c r="L107" s="340"/>
      <c r="M107" s="158">
        <v>1</v>
      </c>
      <c r="N107" s="84"/>
      <c r="O107" s="68"/>
    </row>
    <row r="108" spans="1:15" ht="18.75" customHeight="1">
      <c r="A108" s="255" t="s">
        <v>475</v>
      </c>
      <c r="B108" s="256" t="s">
        <v>476</v>
      </c>
      <c r="C108" s="257" t="s">
        <v>344</v>
      </c>
      <c r="D108" s="258" t="s">
        <v>42</v>
      </c>
      <c r="E108" s="265" t="s">
        <v>248</v>
      </c>
      <c r="F108" s="256">
        <v>82856706</v>
      </c>
      <c r="G108" s="87"/>
      <c r="H108" s="69"/>
      <c r="I108" s="87"/>
      <c r="J108" s="69" t="s">
        <v>549</v>
      </c>
      <c r="K108" s="87"/>
      <c r="L108" s="340"/>
      <c r="M108" s="158">
        <v>1</v>
      </c>
      <c r="N108" s="84"/>
      <c r="O108" s="68"/>
    </row>
    <row r="109" spans="1:15" ht="18.75" customHeight="1">
      <c r="A109" s="255" t="s">
        <v>480</v>
      </c>
      <c r="B109" s="256" t="s">
        <v>481</v>
      </c>
      <c r="C109" s="257" t="s">
        <v>344</v>
      </c>
      <c r="D109" s="258" t="s">
        <v>35</v>
      </c>
      <c r="E109" s="265" t="s">
        <v>248</v>
      </c>
      <c r="F109" s="256">
        <v>82862440</v>
      </c>
      <c r="G109" s="87"/>
      <c r="H109" s="69"/>
      <c r="I109" s="87"/>
      <c r="J109" s="69" t="s">
        <v>549</v>
      </c>
      <c r="K109" s="87"/>
      <c r="L109" s="340"/>
      <c r="M109" s="158">
        <v>1</v>
      </c>
      <c r="N109" s="84"/>
      <c r="O109" s="68"/>
    </row>
    <row r="110" spans="1:15" ht="18.75" customHeight="1">
      <c r="A110" s="255" t="s">
        <v>499</v>
      </c>
      <c r="B110" s="256" t="s">
        <v>348</v>
      </c>
      <c r="C110" s="257" t="s">
        <v>344</v>
      </c>
      <c r="D110" s="258" t="s">
        <v>35</v>
      </c>
      <c r="E110" s="265" t="s">
        <v>248</v>
      </c>
      <c r="F110" s="256">
        <v>82911855</v>
      </c>
      <c r="G110" s="87"/>
      <c r="H110" s="69"/>
      <c r="I110" s="87"/>
      <c r="J110" s="388"/>
      <c r="K110" s="87"/>
      <c r="L110" s="340"/>
      <c r="M110" s="158">
        <v>1</v>
      </c>
      <c r="N110" s="84"/>
      <c r="O110" s="68"/>
    </row>
    <row r="111" spans="1:15" ht="18.75" customHeight="1">
      <c r="A111" s="255" t="s">
        <v>502</v>
      </c>
      <c r="B111" s="256" t="s">
        <v>282</v>
      </c>
      <c r="C111" s="257" t="s">
        <v>344</v>
      </c>
      <c r="D111" s="258" t="s">
        <v>38</v>
      </c>
      <c r="E111" s="265" t="s">
        <v>248</v>
      </c>
      <c r="F111" s="256">
        <v>82905975</v>
      </c>
      <c r="G111" s="87"/>
      <c r="H111" s="388"/>
      <c r="I111" s="87"/>
      <c r="J111" s="69"/>
      <c r="K111" s="87"/>
      <c r="L111" s="340"/>
      <c r="M111" s="158">
        <v>1</v>
      </c>
      <c r="N111" s="84"/>
      <c r="O111" s="68"/>
    </row>
    <row r="112" spans="1:15" ht="18.75" customHeight="1">
      <c r="A112" s="255" t="s">
        <v>380</v>
      </c>
      <c r="B112" s="256" t="s">
        <v>381</v>
      </c>
      <c r="C112" s="257" t="s">
        <v>344</v>
      </c>
      <c r="D112" s="258" t="s">
        <v>42</v>
      </c>
      <c r="E112" s="265" t="s">
        <v>248</v>
      </c>
      <c r="F112" s="256">
        <v>82715154</v>
      </c>
      <c r="G112" s="87"/>
      <c r="H112" s="388"/>
      <c r="I112" s="87"/>
      <c r="J112" s="69"/>
      <c r="K112" s="87"/>
      <c r="L112" s="340"/>
      <c r="M112" s="158">
        <v>1</v>
      </c>
      <c r="N112" s="84"/>
      <c r="O112" s="68"/>
    </row>
    <row r="113" spans="1:15" ht="18.75" customHeight="1">
      <c r="A113" s="255" t="s">
        <v>569</v>
      </c>
      <c r="B113" s="256" t="s">
        <v>570</v>
      </c>
      <c r="C113" s="257" t="s">
        <v>344</v>
      </c>
      <c r="D113" s="258" t="s">
        <v>38</v>
      </c>
      <c r="E113" s="265" t="s">
        <v>248</v>
      </c>
      <c r="F113" s="256">
        <v>82856719</v>
      </c>
      <c r="G113" s="87"/>
      <c r="H113" s="388"/>
      <c r="I113" s="87"/>
      <c r="J113" s="69"/>
      <c r="K113" s="87"/>
      <c r="L113" s="340"/>
      <c r="M113" s="158">
        <v>1</v>
      </c>
      <c r="N113" s="84"/>
      <c r="O113" s="68"/>
    </row>
    <row r="114" spans="1:15" ht="18.75" customHeight="1">
      <c r="A114" s="255" t="s">
        <v>497</v>
      </c>
      <c r="B114" s="256" t="s">
        <v>498</v>
      </c>
      <c r="C114" s="257" t="s">
        <v>344</v>
      </c>
      <c r="D114" s="258" t="s">
        <v>36</v>
      </c>
      <c r="E114" s="265" t="s">
        <v>248</v>
      </c>
      <c r="F114" s="256">
        <v>82902068</v>
      </c>
      <c r="G114" s="87"/>
      <c r="H114" s="69"/>
      <c r="I114" s="87">
        <v>1</v>
      </c>
      <c r="J114" s="69"/>
      <c r="K114" s="87"/>
      <c r="L114" s="340"/>
      <c r="M114" s="158"/>
      <c r="N114" s="84"/>
      <c r="O114" s="68"/>
    </row>
    <row r="115" spans="1:15" ht="18.75" customHeight="1">
      <c r="A115" s="255" t="s">
        <v>505</v>
      </c>
      <c r="B115" s="256" t="s">
        <v>506</v>
      </c>
      <c r="C115" s="257" t="s">
        <v>344</v>
      </c>
      <c r="D115" s="258" t="s">
        <v>38</v>
      </c>
      <c r="E115" s="265" t="s">
        <v>248</v>
      </c>
      <c r="F115" s="256">
        <v>82905980</v>
      </c>
      <c r="G115" s="87"/>
      <c r="H115" s="69"/>
      <c r="I115" s="87"/>
      <c r="J115" s="69"/>
      <c r="K115" s="87"/>
      <c r="L115" s="340"/>
      <c r="M115" s="158"/>
      <c r="N115" s="84"/>
      <c r="O115" s="68"/>
    </row>
    <row r="116" spans="1:15" ht="18.75" customHeight="1">
      <c r="A116" s="255" t="s">
        <v>503</v>
      </c>
      <c r="B116" s="256" t="s">
        <v>504</v>
      </c>
      <c r="C116" s="257" t="s">
        <v>344</v>
      </c>
      <c r="D116" s="258" t="s">
        <v>36</v>
      </c>
      <c r="E116" s="265" t="s">
        <v>248</v>
      </c>
      <c r="F116" s="256">
        <v>82902071</v>
      </c>
      <c r="G116" s="87"/>
      <c r="H116" s="69"/>
      <c r="I116" s="87"/>
      <c r="J116" s="69"/>
      <c r="K116" s="87"/>
      <c r="L116" s="340"/>
      <c r="M116" s="158"/>
      <c r="N116" s="84"/>
      <c r="O116" s="68"/>
    </row>
    <row r="117" spans="1:15" ht="18.75" customHeight="1">
      <c r="A117" s="255" t="s">
        <v>478</v>
      </c>
      <c r="B117" s="256" t="s">
        <v>479</v>
      </c>
      <c r="C117" s="257" t="s">
        <v>344</v>
      </c>
      <c r="D117" s="258" t="s">
        <v>35</v>
      </c>
      <c r="E117" s="265" t="s">
        <v>248</v>
      </c>
      <c r="F117" s="256">
        <v>82861633</v>
      </c>
      <c r="G117" s="87"/>
      <c r="H117" s="69"/>
      <c r="I117" s="87"/>
      <c r="J117" s="69"/>
      <c r="K117" s="87"/>
      <c r="L117" s="340"/>
      <c r="M117" s="158"/>
      <c r="N117" s="84"/>
      <c r="O117" s="68"/>
    </row>
    <row r="118" spans="1:15" ht="18.75" customHeight="1">
      <c r="A118" s="263" t="s">
        <v>501</v>
      </c>
      <c r="B118" s="264" t="s">
        <v>466</v>
      </c>
      <c r="C118" s="251" t="s">
        <v>344</v>
      </c>
      <c r="D118" s="252" t="s">
        <v>38</v>
      </c>
      <c r="E118" s="266" t="s">
        <v>252</v>
      </c>
      <c r="F118" s="264">
        <v>82811106</v>
      </c>
      <c r="G118" s="87"/>
      <c r="H118" s="388"/>
      <c r="I118" s="87"/>
      <c r="J118" s="69"/>
      <c r="K118" s="87"/>
      <c r="L118" s="340"/>
      <c r="M118" s="158">
        <v>1</v>
      </c>
      <c r="N118" s="84"/>
      <c r="O118" s="68"/>
    </row>
    <row r="119" spans="1:15" ht="18.75" customHeight="1">
      <c r="A119" s="263" t="s">
        <v>475</v>
      </c>
      <c r="B119" s="264" t="s">
        <v>477</v>
      </c>
      <c r="C119" s="251" t="s">
        <v>344</v>
      </c>
      <c r="D119" s="252" t="s">
        <v>35</v>
      </c>
      <c r="E119" s="266" t="s">
        <v>252</v>
      </c>
      <c r="F119" s="264">
        <v>82853470</v>
      </c>
      <c r="G119" s="87"/>
      <c r="H119" s="69"/>
      <c r="I119" s="87"/>
      <c r="J119" s="69" t="s">
        <v>549</v>
      </c>
      <c r="K119" s="87"/>
      <c r="L119" s="340"/>
      <c r="M119" s="158">
        <v>1</v>
      </c>
      <c r="N119" s="84"/>
      <c r="O119" s="68"/>
    </row>
    <row r="120" spans="1:15" ht="18.75" customHeight="1">
      <c r="A120" s="46"/>
      <c r="B120" s="47"/>
      <c r="C120" s="48"/>
      <c r="D120" s="49"/>
      <c r="E120" s="265"/>
      <c r="F120" s="47"/>
      <c r="G120" s="87"/>
      <c r="H120" s="69"/>
      <c r="I120" s="87"/>
      <c r="J120" s="69"/>
      <c r="K120" s="87"/>
      <c r="L120" s="340"/>
      <c r="M120" s="158"/>
      <c r="N120" s="84"/>
      <c r="O120" s="68"/>
    </row>
    <row r="121" spans="1:15" ht="18.75" customHeight="1">
      <c r="A121" s="298"/>
      <c r="B121" s="299"/>
      <c r="C121" s="299"/>
      <c r="D121" s="299"/>
      <c r="E121" s="426"/>
      <c r="F121" s="427"/>
      <c r="G121" s="93">
        <f aca="true" t="shared" si="8" ref="G121:N121">SUM(G106:G120)</f>
        <v>0</v>
      </c>
      <c r="H121" s="93">
        <f t="shared" si="8"/>
        <v>0</v>
      </c>
      <c r="I121" s="93">
        <f t="shared" si="8"/>
        <v>1</v>
      </c>
      <c r="J121" s="93">
        <f t="shared" si="8"/>
        <v>0</v>
      </c>
      <c r="K121" s="93">
        <f t="shared" si="8"/>
        <v>0</v>
      </c>
      <c r="L121" s="93">
        <f t="shared" si="8"/>
        <v>0</v>
      </c>
      <c r="M121" s="93">
        <f t="shared" si="8"/>
        <v>10</v>
      </c>
      <c r="N121" s="93">
        <f t="shared" si="8"/>
        <v>0</v>
      </c>
      <c r="O121" s="93">
        <f>SUM(G121:N121)</f>
        <v>11</v>
      </c>
    </row>
    <row r="122" spans="1:15" ht="18.75" customHeight="1">
      <c r="A122" s="412" t="s">
        <v>0</v>
      </c>
      <c r="B122" s="412" t="s">
        <v>1</v>
      </c>
      <c r="C122" s="413" t="s">
        <v>227</v>
      </c>
      <c r="D122" s="416" t="s">
        <v>234</v>
      </c>
      <c r="E122" s="423" t="s">
        <v>235</v>
      </c>
      <c r="F122" s="413" t="s">
        <v>236</v>
      </c>
      <c r="G122" s="412" t="s">
        <v>237</v>
      </c>
      <c r="H122" s="412"/>
      <c r="I122" s="412"/>
      <c r="J122" s="412"/>
      <c r="K122" s="412"/>
      <c r="L122" s="464" t="s">
        <v>238</v>
      </c>
      <c r="M122" s="465"/>
      <c r="N122" s="466"/>
      <c r="O122" s="412" t="s">
        <v>239</v>
      </c>
    </row>
    <row r="123" spans="1:15" ht="18.75" customHeight="1">
      <c r="A123" s="412"/>
      <c r="B123" s="412"/>
      <c r="C123" s="413"/>
      <c r="D123" s="416"/>
      <c r="E123" s="423"/>
      <c r="F123" s="413"/>
      <c r="G123" s="85" t="s">
        <v>547</v>
      </c>
      <c r="H123" s="43" t="s">
        <v>548</v>
      </c>
      <c r="I123" s="85" t="s">
        <v>336</v>
      </c>
      <c r="J123" s="43" t="s">
        <v>337</v>
      </c>
      <c r="K123" s="85"/>
      <c r="L123" s="75"/>
      <c r="M123" s="88" t="s">
        <v>339</v>
      </c>
      <c r="N123" s="75"/>
      <c r="O123" s="412"/>
    </row>
    <row r="124" spans="1:15" s="7" customFormat="1" ht="18.75" customHeight="1">
      <c r="A124" s="443" t="s">
        <v>164</v>
      </c>
      <c r="B124" s="443"/>
      <c r="C124" s="443"/>
      <c r="D124" s="443"/>
      <c r="E124" s="443"/>
      <c r="F124" s="124">
        <v>276</v>
      </c>
      <c r="G124" s="123"/>
      <c r="H124" s="84"/>
      <c r="I124" s="123"/>
      <c r="J124" s="84"/>
      <c r="K124" s="123"/>
      <c r="L124" s="84"/>
      <c r="M124" s="89"/>
      <c r="N124" s="84"/>
      <c r="O124" s="177"/>
    </row>
    <row r="125" spans="1:15" ht="17.25" customHeight="1">
      <c r="A125" s="269" t="s">
        <v>436</v>
      </c>
      <c r="B125" s="269" t="s">
        <v>437</v>
      </c>
      <c r="C125" s="253" t="s">
        <v>364</v>
      </c>
      <c r="D125" s="254" t="s">
        <v>36</v>
      </c>
      <c r="E125" s="288" t="s">
        <v>248</v>
      </c>
      <c r="F125" s="269">
        <v>82806002</v>
      </c>
      <c r="G125" s="111"/>
      <c r="H125" s="50"/>
      <c r="I125" s="111"/>
      <c r="J125" s="50"/>
      <c r="K125" s="111"/>
      <c r="L125" s="106"/>
      <c r="M125" s="112"/>
      <c r="N125" s="51"/>
      <c r="O125" s="77"/>
    </row>
    <row r="126" spans="1:15" ht="17.25" customHeight="1">
      <c r="A126" s="270" t="s">
        <v>496</v>
      </c>
      <c r="B126" s="269" t="s">
        <v>455</v>
      </c>
      <c r="C126" s="253" t="s">
        <v>364</v>
      </c>
      <c r="D126" s="254" t="s">
        <v>36</v>
      </c>
      <c r="E126" s="288" t="s">
        <v>248</v>
      </c>
      <c r="F126" s="269">
        <v>82909229</v>
      </c>
      <c r="G126" s="111"/>
      <c r="H126" s="50">
        <v>1</v>
      </c>
      <c r="I126" s="111" t="s">
        <v>553</v>
      </c>
      <c r="J126" s="50"/>
      <c r="K126" s="111"/>
      <c r="L126" s="106"/>
      <c r="M126" s="112"/>
      <c r="N126" s="51"/>
      <c r="O126" s="77"/>
    </row>
    <row r="127" spans="1:15" ht="17.25" customHeight="1">
      <c r="A127" s="256" t="s">
        <v>310</v>
      </c>
      <c r="B127" s="256" t="s">
        <v>346</v>
      </c>
      <c r="C127" s="257" t="s">
        <v>364</v>
      </c>
      <c r="D127" s="258" t="s">
        <v>38</v>
      </c>
      <c r="E127" s="265" t="s">
        <v>248</v>
      </c>
      <c r="F127" s="256">
        <v>82707692</v>
      </c>
      <c r="G127" s="111"/>
      <c r="H127" s="50">
        <v>1</v>
      </c>
      <c r="I127" s="111" t="s">
        <v>553</v>
      </c>
      <c r="J127" s="50"/>
      <c r="K127" s="111"/>
      <c r="L127" s="106"/>
      <c r="M127" s="112"/>
      <c r="N127" s="51"/>
      <c r="O127" s="77"/>
    </row>
    <row r="128" spans="1:15" s="10" customFormat="1" ht="18.75">
      <c r="A128" s="114"/>
      <c r="B128" s="113"/>
      <c r="C128" s="113"/>
      <c r="D128" s="113"/>
      <c r="E128" s="462"/>
      <c r="F128" s="463"/>
      <c r="G128" s="97">
        <f aca="true" t="shared" si="9" ref="G128:N128">SUM(G125:G127)</f>
        <v>0</v>
      </c>
      <c r="H128" s="97">
        <f t="shared" si="9"/>
        <v>2</v>
      </c>
      <c r="I128" s="97">
        <f t="shared" si="9"/>
        <v>0</v>
      </c>
      <c r="J128" s="97">
        <f t="shared" si="9"/>
        <v>0</v>
      </c>
      <c r="K128" s="97">
        <f t="shared" si="9"/>
        <v>0</v>
      </c>
      <c r="L128" s="97">
        <f t="shared" si="9"/>
        <v>0</v>
      </c>
      <c r="M128" s="97">
        <f t="shared" si="9"/>
        <v>0</v>
      </c>
      <c r="N128" s="97">
        <f t="shared" si="9"/>
        <v>0</v>
      </c>
      <c r="O128" s="97">
        <f>SUM(G128:N128)</f>
        <v>2</v>
      </c>
    </row>
    <row r="129" spans="1:15" ht="18.75" customHeight="1">
      <c r="A129" s="412" t="s">
        <v>0</v>
      </c>
      <c r="B129" s="412" t="s">
        <v>1</v>
      </c>
      <c r="C129" s="413" t="s">
        <v>227</v>
      </c>
      <c r="D129" s="416" t="s">
        <v>234</v>
      </c>
      <c r="E129" s="423" t="s">
        <v>235</v>
      </c>
      <c r="F129" s="413" t="s">
        <v>236</v>
      </c>
      <c r="G129" s="412" t="s">
        <v>237</v>
      </c>
      <c r="H129" s="412"/>
      <c r="I129" s="412"/>
      <c r="J129" s="412"/>
      <c r="K129" s="412"/>
      <c r="L129" s="464" t="s">
        <v>238</v>
      </c>
      <c r="M129" s="465"/>
      <c r="N129" s="466"/>
      <c r="O129" s="412" t="s">
        <v>239</v>
      </c>
    </row>
    <row r="130" spans="1:15" ht="18.75" customHeight="1">
      <c r="A130" s="412"/>
      <c r="B130" s="412"/>
      <c r="C130" s="413"/>
      <c r="D130" s="416"/>
      <c r="E130" s="423"/>
      <c r="F130" s="413"/>
      <c r="G130" s="85" t="s">
        <v>547</v>
      </c>
      <c r="H130" s="43" t="s">
        <v>548</v>
      </c>
      <c r="I130" s="85" t="s">
        <v>336</v>
      </c>
      <c r="J130" s="43" t="s">
        <v>337</v>
      </c>
      <c r="K130" s="85"/>
      <c r="L130" s="75"/>
      <c r="M130" s="88" t="s">
        <v>339</v>
      </c>
      <c r="N130" s="75"/>
      <c r="O130" s="412"/>
    </row>
    <row r="131" spans="1:15" s="7" customFormat="1" ht="18.75" customHeight="1">
      <c r="A131" s="460" t="s">
        <v>154</v>
      </c>
      <c r="B131" s="461"/>
      <c r="C131" s="461"/>
      <c r="D131" s="461"/>
      <c r="E131" s="461"/>
      <c r="F131" s="130">
        <v>277</v>
      </c>
      <c r="G131" s="129"/>
      <c r="H131" s="73"/>
      <c r="I131" s="129"/>
      <c r="J131" s="73"/>
      <c r="K131" s="129"/>
      <c r="L131" s="86"/>
      <c r="M131" s="92"/>
      <c r="N131" s="86"/>
      <c r="O131" s="193"/>
    </row>
    <row r="132" spans="1:15" ht="18.75" customHeight="1">
      <c r="A132" s="263" t="s">
        <v>406</v>
      </c>
      <c r="B132" s="264" t="s">
        <v>407</v>
      </c>
      <c r="C132" s="251" t="s">
        <v>347</v>
      </c>
      <c r="D132" s="252" t="s">
        <v>42</v>
      </c>
      <c r="E132" s="266" t="s">
        <v>252</v>
      </c>
      <c r="F132" s="233"/>
      <c r="G132" s="117"/>
      <c r="H132" s="116"/>
      <c r="I132" s="117"/>
      <c r="J132" s="116">
        <v>1</v>
      </c>
      <c r="K132" s="117" t="s">
        <v>549</v>
      </c>
      <c r="L132" s="339"/>
      <c r="M132" s="118"/>
      <c r="N132" s="119"/>
      <c r="O132" s="120"/>
    </row>
    <row r="133" spans="1:15" ht="18.75" customHeight="1">
      <c r="A133" s="303"/>
      <c r="B133" s="304"/>
      <c r="C133" s="304"/>
      <c r="D133" s="304"/>
      <c r="E133" s="414"/>
      <c r="F133" s="415"/>
      <c r="G133" s="97">
        <f aca="true" t="shared" si="10" ref="G133:N133">SUM(G132:G132)</f>
        <v>0</v>
      </c>
      <c r="H133" s="97">
        <f t="shared" si="10"/>
        <v>0</v>
      </c>
      <c r="I133" s="97">
        <f t="shared" si="10"/>
        <v>0</v>
      </c>
      <c r="J133" s="97">
        <f t="shared" si="10"/>
        <v>1</v>
      </c>
      <c r="K133" s="97">
        <f t="shared" si="10"/>
        <v>0</v>
      </c>
      <c r="L133" s="97">
        <f t="shared" si="10"/>
        <v>0</v>
      </c>
      <c r="M133" s="97">
        <f t="shared" si="10"/>
        <v>0</v>
      </c>
      <c r="N133" s="97">
        <f t="shared" si="10"/>
        <v>0</v>
      </c>
      <c r="O133" s="97">
        <f>SUM(G133:N133)</f>
        <v>1</v>
      </c>
    </row>
    <row r="134" spans="1:15" ht="18.75" customHeight="1">
      <c r="A134" s="412" t="s">
        <v>0</v>
      </c>
      <c r="B134" s="412" t="s">
        <v>1</v>
      </c>
      <c r="C134" s="413" t="s">
        <v>227</v>
      </c>
      <c r="D134" s="416" t="s">
        <v>234</v>
      </c>
      <c r="E134" s="423" t="s">
        <v>235</v>
      </c>
      <c r="F134" s="413" t="s">
        <v>236</v>
      </c>
      <c r="G134" s="412" t="s">
        <v>237</v>
      </c>
      <c r="H134" s="412"/>
      <c r="I134" s="412"/>
      <c r="J134" s="412"/>
      <c r="K134" s="412"/>
      <c r="L134" s="464" t="s">
        <v>238</v>
      </c>
      <c r="M134" s="465"/>
      <c r="N134" s="466"/>
      <c r="O134" s="412" t="s">
        <v>239</v>
      </c>
    </row>
    <row r="135" spans="1:15" ht="18.75" customHeight="1">
      <c r="A135" s="412"/>
      <c r="B135" s="412"/>
      <c r="C135" s="413"/>
      <c r="D135" s="416"/>
      <c r="E135" s="423"/>
      <c r="F135" s="413"/>
      <c r="G135" s="85" t="s">
        <v>547</v>
      </c>
      <c r="H135" s="43" t="s">
        <v>548</v>
      </c>
      <c r="I135" s="85" t="s">
        <v>336</v>
      </c>
      <c r="J135" s="43" t="s">
        <v>337</v>
      </c>
      <c r="K135" s="85"/>
      <c r="L135" s="75"/>
      <c r="M135" s="88" t="s">
        <v>339</v>
      </c>
      <c r="N135" s="75"/>
      <c r="O135" s="412"/>
    </row>
    <row r="136" spans="1:15" s="7" customFormat="1" ht="18.75" customHeight="1">
      <c r="A136" s="411" t="s">
        <v>333</v>
      </c>
      <c r="B136" s="411"/>
      <c r="C136" s="411"/>
      <c r="D136" s="411"/>
      <c r="E136" s="411"/>
      <c r="F136" s="132">
        <v>287</v>
      </c>
      <c r="G136" s="131"/>
      <c r="H136" s="119"/>
      <c r="I136" s="131"/>
      <c r="J136" s="119"/>
      <c r="K136" s="131"/>
      <c r="L136" s="348"/>
      <c r="M136" s="118"/>
      <c r="N136" s="119"/>
      <c r="O136" s="178"/>
    </row>
    <row r="137" spans="1:15" ht="17.25" customHeight="1">
      <c r="A137" s="255" t="s">
        <v>440</v>
      </c>
      <c r="B137" s="256" t="s">
        <v>331</v>
      </c>
      <c r="C137" s="257" t="s">
        <v>405</v>
      </c>
      <c r="D137" s="258" t="s">
        <v>36</v>
      </c>
      <c r="E137" s="265" t="s">
        <v>248</v>
      </c>
      <c r="F137" s="256">
        <v>82815794</v>
      </c>
      <c r="G137" s="87"/>
      <c r="H137" s="69"/>
      <c r="I137" s="87"/>
      <c r="J137" s="69"/>
      <c r="K137" s="87"/>
      <c r="L137" s="340"/>
      <c r="M137" s="158"/>
      <c r="N137" s="68"/>
      <c r="O137" s="70"/>
    </row>
    <row r="138" spans="1:15" ht="17.25" customHeight="1">
      <c r="A138" s="263" t="s">
        <v>225</v>
      </c>
      <c r="B138" s="264" t="s">
        <v>439</v>
      </c>
      <c r="C138" s="251" t="s">
        <v>405</v>
      </c>
      <c r="D138" s="252" t="s">
        <v>35</v>
      </c>
      <c r="E138" s="266" t="s">
        <v>252</v>
      </c>
      <c r="F138" s="264">
        <v>82745655</v>
      </c>
      <c r="G138" s="87"/>
      <c r="H138" s="69"/>
      <c r="I138" s="87"/>
      <c r="J138" s="69"/>
      <c r="K138" s="87"/>
      <c r="L138" s="340"/>
      <c r="M138" s="158">
        <v>1</v>
      </c>
      <c r="N138" s="68"/>
      <c r="O138" s="70"/>
    </row>
    <row r="139" spans="1:15" ht="17.25" customHeight="1">
      <c r="A139" s="263" t="s">
        <v>382</v>
      </c>
      <c r="B139" s="264" t="s">
        <v>383</v>
      </c>
      <c r="C139" s="251" t="str">
        <f>'[4]1er crit.10m'!$K$4</f>
        <v>287</v>
      </c>
      <c r="D139" s="252" t="s">
        <v>42</v>
      </c>
      <c r="E139" s="266" t="s">
        <v>252</v>
      </c>
      <c r="F139" s="264">
        <v>82720127</v>
      </c>
      <c r="G139" s="87"/>
      <c r="H139" s="69"/>
      <c r="I139" s="87"/>
      <c r="J139" s="69"/>
      <c r="K139" s="87"/>
      <c r="L139" s="340"/>
      <c r="M139" s="158">
        <v>1</v>
      </c>
      <c r="N139" s="68"/>
      <c r="O139" s="70"/>
    </row>
    <row r="140" spans="1:15" ht="17.25" customHeight="1">
      <c r="A140" s="46"/>
      <c r="B140" s="47"/>
      <c r="C140" s="48"/>
      <c r="D140" s="49"/>
      <c r="E140" s="265"/>
      <c r="F140" s="47"/>
      <c r="G140" s="87"/>
      <c r="H140" s="69"/>
      <c r="I140" s="87"/>
      <c r="J140" s="69"/>
      <c r="K140" s="87"/>
      <c r="L140" s="340"/>
      <c r="M140" s="89"/>
      <c r="N140" s="68"/>
      <c r="O140" s="70"/>
    </row>
    <row r="141" spans="1:15" ht="18.75" customHeight="1">
      <c r="A141" s="305"/>
      <c r="B141" s="306"/>
      <c r="C141" s="306"/>
      <c r="D141" s="306"/>
      <c r="E141" s="421"/>
      <c r="F141" s="422"/>
      <c r="G141" s="97">
        <f aca="true" t="shared" si="11" ref="G141:N141">SUM(G137:G140)</f>
        <v>0</v>
      </c>
      <c r="H141" s="97">
        <f t="shared" si="11"/>
        <v>0</v>
      </c>
      <c r="I141" s="97">
        <f t="shared" si="11"/>
        <v>0</v>
      </c>
      <c r="J141" s="97">
        <f t="shared" si="11"/>
        <v>0</v>
      </c>
      <c r="K141" s="97">
        <f t="shared" si="11"/>
        <v>0</v>
      </c>
      <c r="L141" s="97">
        <f t="shared" si="11"/>
        <v>0</v>
      </c>
      <c r="M141" s="97">
        <f t="shared" si="11"/>
        <v>2</v>
      </c>
      <c r="N141" s="97">
        <f t="shared" si="11"/>
        <v>0</v>
      </c>
      <c r="O141" s="97">
        <f>SUM(G141:N141)</f>
        <v>2</v>
      </c>
    </row>
    <row r="142" spans="1:15" s="10" customFormat="1" ht="30" customHeight="1">
      <c r="A142" s="420" t="s">
        <v>390</v>
      </c>
      <c r="B142" s="420"/>
      <c r="C142" s="420"/>
      <c r="D142" s="420"/>
      <c r="E142" s="420"/>
      <c r="F142" s="420"/>
      <c r="G142" s="98">
        <f aca="true" t="shared" si="12" ref="G142:N142">SUM(G13+G31+G37+G43+G52+G62+G72+G102+G121+G128+G133+G141)</f>
        <v>0</v>
      </c>
      <c r="H142" s="98">
        <f t="shared" si="12"/>
        <v>14</v>
      </c>
      <c r="I142" s="98">
        <f t="shared" si="12"/>
        <v>15</v>
      </c>
      <c r="J142" s="98">
        <f t="shared" si="12"/>
        <v>18</v>
      </c>
      <c r="K142" s="98">
        <f t="shared" si="12"/>
        <v>0</v>
      </c>
      <c r="L142" s="98">
        <f t="shared" si="12"/>
        <v>0</v>
      </c>
      <c r="M142" s="98">
        <f t="shared" si="12"/>
        <v>20</v>
      </c>
      <c r="N142" s="98">
        <f t="shared" si="12"/>
        <v>0</v>
      </c>
      <c r="O142" s="97">
        <f>SUM(G142:N142)</f>
        <v>67</v>
      </c>
    </row>
    <row r="143" spans="1:15" ht="78" customHeight="1">
      <c r="A143" s="419"/>
      <c r="B143" s="419"/>
      <c r="C143" s="419"/>
      <c r="D143" s="419"/>
      <c r="E143" s="417" t="s">
        <v>526</v>
      </c>
      <c r="F143" s="418"/>
      <c r="G143" s="387" t="s">
        <v>527</v>
      </c>
      <c r="H143" s="387" t="s">
        <v>528</v>
      </c>
      <c r="I143" s="387" t="s">
        <v>532</v>
      </c>
      <c r="J143" s="387" t="s">
        <v>529</v>
      </c>
      <c r="K143" s="387" t="s">
        <v>533</v>
      </c>
      <c r="L143" s="387" t="s">
        <v>530</v>
      </c>
      <c r="M143" s="387" t="s">
        <v>534</v>
      </c>
      <c r="N143" s="387" t="s">
        <v>531</v>
      </c>
      <c r="O143" s="384" t="s">
        <v>525</v>
      </c>
    </row>
    <row r="144" spans="1:15" ht="22.5" customHeight="1">
      <c r="A144" s="410" t="s">
        <v>515</v>
      </c>
      <c r="B144" s="410"/>
      <c r="C144" s="403" t="s">
        <v>300</v>
      </c>
      <c r="D144" s="404"/>
      <c r="E144" s="405">
        <f>SUM(G144+I144+K144+M144)</f>
        <v>5</v>
      </c>
      <c r="F144" s="406"/>
      <c r="G144" s="3">
        <v>5</v>
      </c>
      <c r="H144" s="3">
        <v>5</v>
      </c>
      <c r="I144" s="3"/>
      <c r="J144" s="3"/>
      <c r="K144" s="3"/>
      <c r="L144" s="3"/>
      <c r="M144" s="3"/>
      <c r="N144" s="3"/>
      <c r="O144" s="385">
        <f>SUM(H144+J144+L144+N144)</f>
        <v>5</v>
      </c>
    </row>
    <row r="145" spans="1:15" ht="22.5" customHeight="1">
      <c r="A145" s="410" t="s">
        <v>155</v>
      </c>
      <c r="B145" s="410"/>
      <c r="C145" s="403" t="s">
        <v>233</v>
      </c>
      <c r="D145" s="404"/>
      <c r="E145" s="405">
        <f aca="true" t="shared" si="13" ref="E145:E156">SUM(G145+I145+K145+M145)</f>
        <v>7</v>
      </c>
      <c r="F145" s="406"/>
      <c r="G145" s="3">
        <v>7</v>
      </c>
      <c r="H145" s="3">
        <v>6</v>
      </c>
      <c r="I145" s="3"/>
      <c r="J145" s="3"/>
      <c r="K145" s="3"/>
      <c r="L145" s="3"/>
      <c r="M145" s="3"/>
      <c r="N145" s="3"/>
      <c r="O145" s="385">
        <f aca="true" t="shared" si="14" ref="O145:O156">SUM(H145+J145+L145+N145)</f>
        <v>6</v>
      </c>
    </row>
    <row r="146" spans="1:15" ht="22.5" customHeight="1">
      <c r="A146" s="410" t="s">
        <v>151</v>
      </c>
      <c r="B146" s="410"/>
      <c r="C146" s="403" t="s">
        <v>334</v>
      </c>
      <c r="D146" s="404"/>
      <c r="E146" s="405">
        <f t="shared" si="13"/>
        <v>1</v>
      </c>
      <c r="F146" s="406"/>
      <c r="G146" s="3">
        <v>1</v>
      </c>
      <c r="H146" s="3">
        <v>1</v>
      </c>
      <c r="I146" s="3"/>
      <c r="J146" s="3"/>
      <c r="K146" s="3"/>
      <c r="L146" s="3"/>
      <c r="M146" s="3"/>
      <c r="N146" s="3"/>
      <c r="O146" s="385">
        <f t="shared" si="14"/>
        <v>1</v>
      </c>
    </row>
    <row r="147" spans="1:15" ht="22.5" customHeight="1">
      <c r="A147" s="410" t="s">
        <v>516</v>
      </c>
      <c r="B147" s="410"/>
      <c r="C147" s="403" t="s">
        <v>298</v>
      </c>
      <c r="D147" s="404"/>
      <c r="E147" s="405">
        <f t="shared" si="13"/>
        <v>0</v>
      </c>
      <c r="F147" s="406"/>
      <c r="G147" s="3">
        <v>0</v>
      </c>
      <c r="H147" s="3">
        <v>0</v>
      </c>
      <c r="I147" s="3"/>
      <c r="J147" s="3"/>
      <c r="K147" s="3"/>
      <c r="L147" s="3"/>
      <c r="M147" s="3"/>
      <c r="N147" s="3"/>
      <c r="O147" s="385">
        <f t="shared" si="14"/>
        <v>0</v>
      </c>
    </row>
    <row r="148" spans="1:15" ht="22.5" customHeight="1">
      <c r="A148" s="410" t="s">
        <v>517</v>
      </c>
      <c r="B148" s="410"/>
      <c r="C148" s="403" t="s">
        <v>399</v>
      </c>
      <c r="D148" s="404"/>
      <c r="E148" s="405">
        <f t="shared" si="13"/>
        <v>2</v>
      </c>
      <c r="F148" s="406"/>
      <c r="G148" s="3">
        <v>2</v>
      </c>
      <c r="H148" s="3">
        <v>2</v>
      </c>
      <c r="I148" s="3"/>
      <c r="J148" s="3"/>
      <c r="K148" s="3"/>
      <c r="L148" s="3"/>
      <c r="M148" s="3"/>
      <c r="N148" s="3"/>
      <c r="O148" s="385">
        <f t="shared" si="14"/>
        <v>2</v>
      </c>
    </row>
    <row r="149" spans="1:15" ht="22.5" customHeight="1">
      <c r="A149" s="410" t="s">
        <v>518</v>
      </c>
      <c r="B149" s="410"/>
      <c r="C149" s="403" t="s">
        <v>519</v>
      </c>
      <c r="D149" s="404"/>
      <c r="E149" s="405">
        <f t="shared" si="13"/>
        <v>0</v>
      </c>
      <c r="F149" s="406"/>
      <c r="G149" s="3">
        <v>0</v>
      </c>
      <c r="H149" s="3">
        <v>0</v>
      </c>
      <c r="I149" s="3"/>
      <c r="J149" s="3"/>
      <c r="K149" s="3"/>
      <c r="L149" s="3"/>
      <c r="M149" s="3"/>
      <c r="N149" s="3"/>
      <c r="O149" s="385">
        <f t="shared" si="14"/>
        <v>0</v>
      </c>
    </row>
    <row r="150" spans="1:15" ht="22.5" customHeight="1">
      <c r="A150" s="410" t="s">
        <v>153</v>
      </c>
      <c r="B150" s="410"/>
      <c r="C150" s="403" t="s">
        <v>341</v>
      </c>
      <c r="D150" s="404"/>
      <c r="E150" s="405">
        <f t="shared" si="13"/>
        <v>3</v>
      </c>
      <c r="F150" s="406"/>
      <c r="G150" s="3">
        <v>3</v>
      </c>
      <c r="H150" s="3">
        <v>3</v>
      </c>
      <c r="I150" s="3"/>
      <c r="J150" s="3"/>
      <c r="K150" s="3"/>
      <c r="L150" s="3"/>
      <c r="M150" s="3"/>
      <c r="N150" s="3"/>
      <c r="O150" s="385">
        <f t="shared" si="14"/>
        <v>3</v>
      </c>
    </row>
    <row r="151" spans="1:15" ht="22.5" customHeight="1">
      <c r="A151" s="410" t="s">
        <v>520</v>
      </c>
      <c r="B151" s="410"/>
      <c r="C151" s="403" t="s">
        <v>304</v>
      </c>
      <c r="D151" s="404"/>
      <c r="E151" s="405">
        <f t="shared" si="13"/>
        <v>6</v>
      </c>
      <c r="F151" s="406"/>
      <c r="G151" s="3">
        <v>6</v>
      </c>
      <c r="H151" s="3">
        <v>6</v>
      </c>
      <c r="I151" s="3"/>
      <c r="J151" s="3"/>
      <c r="K151" s="3"/>
      <c r="L151" s="3"/>
      <c r="M151" s="3"/>
      <c r="N151" s="3"/>
      <c r="O151" s="385">
        <f t="shared" si="14"/>
        <v>6</v>
      </c>
    </row>
    <row r="152" spans="1:15" ht="22.5" customHeight="1">
      <c r="A152" s="410" t="s">
        <v>521</v>
      </c>
      <c r="B152" s="410"/>
      <c r="C152" s="403" t="s">
        <v>295</v>
      </c>
      <c r="D152" s="404"/>
      <c r="E152" s="405">
        <f t="shared" si="13"/>
        <v>9</v>
      </c>
      <c r="F152" s="406"/>
      <c r="G152" s="3">
        <v>9</v>
      </c>
      <c r="H152" s="3">
        <v>9</v>
      </c>
      <c r="I152" s="3"/>
      <c r="J152" s="3"/>
      <c r="K152" s="3"/>
      <c r="L152" s="3"/>
      <c r="M152" s="3"/>
      <c r="N152" s="3"/>
      <c r="O152" s="385">
        <f t="shared" si="14"/>
        <v>9</v>
      </c>
    </row>
    <row r="153" spans="1:15" ht="22.5" customHeight="1">
      <c r="A153" s="410" t="s">
        <v>141</v>
      </c>
      <c r="B153" s="410"/>
      <c r="C153" s="403" t="s">
        <v>344</v>
      </c>
      <c r="D153" s="404"/>
      <c r="E153" s="405">
        <f t="shared" si="13"/>
        <v>13</v>
      </c>
      <c r="F153" s="406"/>
      <c r="G153" s="3">
        <v>13</v>
      </c>
      <c r="H153" s="3">
        <v>13</v>
      </c>
      <c r="I153" s="3"/>
      <c r="J153" s="3"/>
      <c r="K153" s="3"/>
      <c r="L153" s="3"/>
      <c r="M153" s="3"/>
      <c r="N153" s="3"/>
      <c r="O153" s="385">
        <f t="shared" si="14"/>
        <v>13</v>
      </c>
    </row>
    <row r="154" spans="1:15" ht="22.5" customHeight="1">
      <c r="A154" s="410" t="s">
        <v>522</v>
      </c>
      <c r="B154" s="410"/>
      <c r="C154" s="403" t="s">
        <v>364</v>
      </c>
      <c r="D154" s="404"/>
      <c r="E154" s="405">
        <f t="shared" si="13"/>
        <v>1</v>
      </c>
      <c r="F154" s="406"/>
      <c r="G154" s="3">
        <v>1</v>
      </c>
      <c r="H154" s="3">
        <v>1</v>
      </c>
      <c r="I154" s="3"/>
      <c r="J154" s="3"/>
      <c r="K154" s="3"/>
      <c r="L154" s="3"/>
      <c r="M154" s="3"/>
      <c r="N154" s="3"/>
      <c r="O154" s="385">
        <f t="shared" si="14"/>
        <v>1</v>
      </c>
    </row>
    <row r="155" spans="1:15" ht="22.5" customHeight="1">
      <c r="A155" s="410" t="s">
        <v>154</v>
      </c>
      <c r="B155" s="410"/>
      <c r="C155" s="403" t="s">
        <v>347</v>
      </c>
      <c r="D155" s="404"/>
      <c r="E155" s="405">
        <f t="shared" si="13"/>
        <v>1</v>
      </c>
      <c r="F155" s="406"/>
      <c r="G155" s="3">
        <v>1</v>
      </c>
      <c r="H155" s="3">
        <v>1</v>
      </c>
      <c r="I155" s="3"/>
      <c r="J155" s="3"/>
      <c r="K155" s="3"/>
      <c r="L155" s="3"/>
      <c r="M155" s="3"/>
      <c r="N155" s="3"/>
      <c r="O155" s="385">
        <f t="shared" si="14"/>
        <v>1</v>
      </c>
    </row>
    <row r="156" spans="1:15" ht="22.5" customHeight="1">
      <c r="A156" s="410" t="s">
        <v>535</v>
      </c>
      <c r="B156" s="410"/>
      <c r="C156" s="403" t="s">
        <v>405</v>
      </c>
      <c r="D156" s="404"/>
      <c r="E156" s="405">
        <f t="shared" si="13"/>
        <v>2</v>
      </c>
      <c r="F156" s="406"/>
      <c r="G156" s="3">
        <v>2</v>
      </c>
      <c r="H156" s="3">
        <v>2</v>
      </c>
      <c r="I156" s="3"/>
      <c r="J156" s="3"/>
      <c r="K156" s="3"/>
      <c r="L156" s="3"/>
      <c r="M156" s="3"/>
      <c r="N156" s="3"/>
      <c r="O156" s="385">
        <f t="shared" si="14"/>
        <v>2</v>
      </c>
    </row>
    <row r="157" spans="1:15" s="10" customFormat="1" ht="22.5" customHeight="1">
      <c r="A157" s="407" t="s">
        <v>523</v>
      </c>
      <c r="B157" s="407"/>
      <c r="C157" s="407"/>
      <c r="D157" s="407"/>
      <c r="E157" s="407">
        <f>SUM(E144:F156)</f>
        <v>50</v>
      </c>
      <c r="F157" s="407"/>
      <c r="G157" s="385">
        <f>SUM(G144:G156)</f>
        <v>50</v>
      </c>
      <c r="H157" s="385"/>
      <c r="I157" s="385">
        <f>SUM(I144:I156)</f>
        <v>0</v>
      </c>
      <c r="J157" s="385"/>
      <c r="K157" s="385">
        <f>SUM(K144:K156)</f>
        <v>0</v>
      </c>
      <c r="L157" s="385"/>
      <c r="M157" s="385">
        <f>SUM(M144:M156)</f>
        <v>0</v>
      </c>
      <c r="N157" s="385"/>
      <c r="O157" s="408">
        <f>SUM(G158:N158)</f>
        <v>49</v>
      </c>
    </row>
    <row r="158" spans="1:15" s="10" customFormat="1" ht="22.5" customHeight="1">
      <c r="A158" s="407" t="s">
        <v>524</v>
      </c>
      <c r="B158" s="407"/>
      <c r="C158" s="407"/>
      <c r="D158" s="407"/>
      <c r="E158" s="407"/>
      <c r="F158" s="407"/>
      <c r="G158" s="385"/>
      <c r="H158" s="385">
        <f>SUM(H144:H156)</f>
        <v>49</v>
      </c>
      <c r="I158" s="385"/>
      <c r="J158" s="385">
        <f>SUM(J144:J156)</f>
        <v>0</v>
      </c>
      <c r="K158" s="385"/>
      <c r="L158" s="385">
        <f>SUM(L144:L156)</f>
        <v>0</v>
      </c>
      <c r="M158" s="385"/>
      <c r="N158" s="385">
        <f>SUM(N144:N156)</f>
        <v>0</v>
      </c>
      <c r="O158" s="409"/>
    </row>
  </sheetData>
  <sheetProtection/>
  <mergeCells count="184">
    <mergeCell ref="G53:K53"/>
    <mergeCell ref="O134:O135"/>
    <mergeCell ref="L4:N4"/>
    <mergeCell ref="L14:N14"/>
    <mergeCell ref="L32:N32"/>
    <mergeCell ref="L38:N38"/>
    <mergeCell ref="L44:N44"/>
    <mergeCell ref="L53:N53"/>
    <mergeCell ref="L63:N63"/>
    <mergeCell ref="L73:N73"/>
    <mergeCell ref="L103:N103"/>
    <mergeCell ref="O129:O130"/>
    <mergeCell ref="O103:O104"/>
    <mergeCell ref="L134:N134"/>
    <mergeCell ref="O63:O64"/>
    <mergeCell ref="O53:O54"/>
    <mergeCell ref="O122:O123"/>
    <mergeCell ref="O73:O74"/>
    <mergeCell ref="L122:N122"/>
    <mergeCell ref="L129:N129"/>
    <mergeCell ref="F134:F135"/>
    <mergeCell ref="G134:K134"/>
    <mergeCell ref="A131:E131"/>
    <mergeCell ref="A129:A130"/>
    <mergeCell ref="G129:K129"/>
    <mergeCell ref="D122:D123"/>
    <mergeCell ref="E122:E123"/>
    <mergeCell ref="F129:F130"/>
    <mergeCell ref="D129:D130"/>
    <mergeCell ref="E129:E130"/>
    <mergeCell ref="E128:F128"/>
    <mergeCell ref="B129:B130"/>
    <mergeCell ref="C129:C130"/>
    <mergeCell ref="A124:E124"/>
    <mergeCell ref="C44:C45"/>
    <mergeCell ref="D44:D45"/>
    <mergeCell ref="G44:K44"/>
    <mergeCell ref="A52:F52"/>
    <mergeCell ref="A105:E105"/>
    <mergeCell ref="D73:D74"/>
    <mergeCell ref="B44:B45"/>
    <mergeCell ref="G73:K73"/>
    <mergeCell ref="A53:A54"/>
    <mergeCell ref="B53:B54"/>
    <mergeCell ref="C53:C54"/>
    <mergeCell ref="D53:D54"/>
    <mergeCell ref="E53:E54"/>
    <mergeCell ref="F53:F54"/>
    <mergeCell ref="E44:E45"/>
    <mergeCell ref="F44:F45"/>
    <mergeCell ref="A75:E75"/>
    <mergeCell ref="A55:E55"/>
    <mergeCell ref="D103:D104"/>
    <mergeCell ref="E103:E104"/>
    <mergeCell ref="A72:F72"/>
    <mergeCell ref="A65:E65"/>
    <mergeCell ref="G103:K103"/>
    <mergeCell ref="A62:F62"/>
    <mergeCell ref="E14:E15"/>
    <mergeCell ref="A46:E46"/>
    <mergeCell ref="O44:O45"/>
    <mergeCell ref="A32:A33"/>
    <mergeCell ref="B32:B33"/>
    <mergeCell ref="C32:C33"/>
    <mergeCell ref="D32:D33"/>
    <mergeCell ref="E32:E33"/>
    <mergeCell ref="F32:F33"/>
    <mergeCell ref="G32:K32"/>
    <mergeCell ref="O32:O33"/>
    <mergeCell ref="A34:E34"/>
    <mergeCell ref="A44:A45"/>
    <mergeCell ref="A43:F43"/>
    <mergeCell ref="A37:F37"/>
    <mergeCell ref="F14:F15"/>
    <mergeCell ref="A14:A15"/>
    <mergeCell ref="A38:A39"/>
    <mergeCell ref="G14:K14"/>
    <mergeCell ref="G38:K38"/>
    <mergeCell ref="C38:C39"/>
    <mergeCell ref="D38:D39"/>
    <mergeCell ref="E38:E39"/>
    <mergeCell ref="F38:F39"/>
    <mergeCell ref="A40:E40"/>
    <mergeCell ref="B1:O1"/>
    <mergeCell ref="B2:F2"/>
    <mergeCell ref="B3:F3"/>
    <mergeCell ref="H3:I3"/>
    <mergeCell ref="J3:O3"/>
    <mergeCell ref="B38:B39"/>
    <mergeCell ref="O4:O5"/>
    <mergeCell ref="B4:B5"/>
    <mergeCell ref="C4:C5"/>
    <mergeCell ref="D4:D5"/>
    <mergeCell ref="E4:E5"/>
    <mergeCell ref="A6:E6"/>
    <mergeCell ref="A16:E16"/>
    <mergeCell ref="G4:K4"/>
    <mergeCell ref="B14:B15"/>
    <mergeCell ref="O38:O39"/>
    <mergeCell ref="O14:O15"/>
    <mergeCell ref="C14:C15"/>
    <mergeCell ref="D14:D15"/>
    <mergeCell ref="I2:N2"/>
    <mergeCell ref="F4:F5"/>
    <mergeCell ref="A1:A3"/>
    <mergeCell ref="A4:A5"/>
    <mergeCell ref="E31:F31"/>
    <mergeCell ref="G63:K63"/>
    <mergeCell ref="A122:A123"/>
    <mergeCell ref="B122:B123"/>
    <mergeCell ref="C122:C123"/>
    <mergeCell ref="F122:F123"/>
    <mergeCell ref="A63:A64"/>
    <mergeCell ref="B63:B64"/>
    <mergeCell ref="G122:K122"/>
    <mergeCell ref="E73:E74"/>
    <mergeCell ref="E121:F121"/>
    <mergeCell ref="E102:F102"/>
    <mergeCell ref="F103:F104"/>
    <mergeCell ref="F73:F74"/>
    <mergeCell ref="A103:A104"/>
    <mergeCell ref="C63:C64"/>
    <mergeCell ref="D63:D64"/>
    <mergeCell ref="E63:E64"/>
    <mergeCell ref="F63:F64"/>
    <mergeCell ref="A73:A74"/>
    <mergeCell ref="B73:B74"/>
    <mergeCell ref="C73:C74"/>
    <mergeCell ref="B103:B104"/>
    <mergeCell ref="C103:C104"/>
    <mergeCell ref="A136:E136"/>
    <mergeCell ref="A134:A135"/>
    <mergeCell ref="B134:B135"/>
    <mergeCell ref="C134:C135"/>
    <mergeCell ref="E133:F133"/>
    <mergeCell ref="D134:D135"/>
    <mergeCell ref="E150:F150"/>
    <mergeCell ref="E151:F151"/>
    <mergeCell ref="E152:F152"/>
    <mergeCell ref="E143:F143"/>
    <mergeCell ref="A143:D143"/>
    <mergeCell ref="E147:F147"/>
    <mergeCell ref="E148:F148"/>
    <mergeCell ref="E149:F149"/>
    <mergeCell ref="A142:F142"/>
    <mergeCell ref="E141:F141"/>
    <mergeCell ref="E144:F144"/>
    <mergeCell ref="E145:F145"/>
    <mergeCell ref="E146:F146"/>
    <mergeCell ref="A144:B144"/>
    <mergeCell ref="A145:B145"/>
    <mergeCell ref="A146:B146"/>
    <mergeCell ref="A147:B147"/>
    <mergeCell ref="E134:E135"/>
    <mergeCell ref="E153:F153"/>
    <mergeCell ref="A153:B153"/>
    <mergeCell ref="C144:D144"/>
    <mergeCell ref="C145:D145"/>
    <mergeCell ref="A148:B148"/>
    <mergeCell ref="A149:B149"/>
    <mergeCell ref="C148:D148"/>
    <mergeCell ref="C149:D149"/>
    <mergeCell ref="C150:D150"/>
    <mergeCell ref="C151:D151"/>
    <mergeCell ref="C152:D152"/>
    <mergeCell ref="C153:D153"/>
    <mergeCell ref="A150:B150"/>
    <mergeCell ref="A151:B151"/>
    <mergeCell ref="A152:B152"/>
    <mergeCell ref="C146:D146"/>
    <mergeCell ref="C147:D147"/>
    <mergeCell ref="C155:D155"/>
    <mergeCell ref="C156:D156"/>
    <mergeCell ref="E156:F156"/>
    <mergeCell ref="E157:F158"/>
    <mergeCell ref="A157:D157"/>
    <mergeCell ref="A158:D158"/>
    <mergeCell ref="O157:O158"/>
    <mergeCell ref="E154:F154"/>
    <mergeCell ref="E155:F155"/>
    <mergeCell ref="A154:B154"/>
    <mergeCell ref="A155:B155"/>
    <mergeCell ref="A156:B156"/>
    <mergeCell ref="C154:D154"/>
  </mergeCells>
  <dataValidations count="6">
    <dataValidation type="list" operator="equal" allowBlank="1" sqref="P60">
      <formula1>"carabine,pistolet,arbalète,obusier,"</formula1>
    </dataValidation>
    <dataValidation type="list" operator="equal" allowBlank="1" sqref="R66:R71">
      <formula1>"carabine,pistolet,"</formula1>
    </dataValidation>
    <dataValidation type="list" operator="equal" allowBlank="1" sqref="II16 II124 II46 E7:E12 II13 II43 E35:E36 II72">
      <formula1>"carabine,pistolet,,"</formula1>
    </dataValidation>
    <dataValidation type="list" operator="equal" allowBlank="1" sqref="IH16 IH124 D102 IH46 D61 IH43 IH13 IH72 IH7 IH52 D56:D57">
      <formula1>"CG,Je,Da,Pro,Hon,Exc"</formula1>
    </dataValidation>
    <dataValidation type="list" operator="equal" allowBlank="1" sqref="E102 II102 E61 E56:E57">
      <formula1>"Carabine,Pistolet"</formula1>
    </dataValidation>
    <dataValidation type="list" operator="equal" allowBlank="1" sqref="D132 D41:D42 IS60 D58:D60 D137:D140 II137:II140 IM8:IM12 D7:D12 D17:D30 D47:D51 II47:II51 D76:D101 D106:D120 D35:D36 IQ35:IQ36 D125:D127 II125:II127">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32"/>
  <sheetViews>
    <sheetView zoomScalePageLayoutView="0" workbookViewId="0" topLeftCell="A40">
      <selection activeCell="F60" sqref="F60"/>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26.25">
      <c r="A1" s="609" t="s">
        <v>486</v>
      </c>
      <c r="B1" s="609"/>
      <c r="C1" s="609"/>
      <c r="D1" s="609"/>
      <c r="E1" s="609"/>
      <c r="F1" s="609"/>
      <c r="G1" s="609"/>
      <c r="H1" s="609"/>
    </row>
    <row r="2" spans="1:8" ht="26.25" customHeight="1">
      <c r="A2" s="55" t="s">
        <v>2</v>
      </c>
      <c r="B2" s="515" t="s">
        <v>141</v>
      </c>
      <c r="C2" s="515"/>
      <c r="D2" s="515"/>
      <c r="E2" s="55" t="s">
        <v>320</v>
      </c>
      <c r="F2" s="315" t="s">
        <v>323</v>
      </c>
      <c r="G2" s="55">
        <v>45</v>
      </c>
      <c r="H2" s="315" t="s">
        <v>344</v>
      </c>
    </row>
    <row r="3" spans="1:8" ht="26.25" customHeight="1">
      <c r="A3" s="55" t="s">
        <v>322</v>
      </c>
      <c r="B3" s="515" t="s">
        <v>536</v>
      </c>
      <c r="C3" s="515"/>
      <c r="D3" s="515"/>
      <c r="E3" s="55" t="s">
        <v>3</v>
      </c>
      <c r="F3" s="610" t="s">
        <v>540</v>
      </c>
      <c r="G3" s="611"/>
      <c r="H3" s="612"/>
    </row>
    <row r="4" spans="1:8" ht="18.75" customHeight="1">
      <c r="A4" s="475"/>
      <c r="B4" s="561" t="s">
        <v>324</v>
      </c>
      <c r="C4" s="562"/>
      <c r="D4" s="562"/>
      <c r="E4" s="562"/>
      <c r="F4" s="562"/>
      <c r="G4" s="562"/>
      <c r="H4" s="563"/>
    </row>
    <row r="5" spans="1:8" ht="18.75" customHeight="1">
      <c r="A5" s="476"/>
      <c r="B5" s="526" t="s">
        <v>325</v>
      </c>
      <c r="C5" s="547"/>
      <c r="D5" s="547"/>
      <c r="E5" s="547"/>
      <c r="F5" s="547"/>
      <c r="G5" s="547"/>
      <c r="H5" s="527"/>
    </row>
    <row r="6" spans="1:8" ht="18.75" customHeight="1">
      <c r="A6" s="476"/>
      <c r="B6" s="526" t="s">
        <v>326</v>
      </c>
      <c r="C6" s="547"/>
      <c r="D6" s="547"/>
      <c r="E6" s="547"/>
      <c r="F6" s="547"/>
      <c r="G6" s="547"/>
      <c r="H6" s="527"/>
    </row>
    <row r="7" spans="1:8" ht="18.75" customHeight="1">
      <c r="A7" s="476"/>
      <c r="B7" s="526" t="s">
        <v>327</v>
      </c>
      <c r="C7" s="547"/>
      <c r="D7" s="547"/>
      <c r="E7" s="547"/>
      <c r="F7" s="547"/>
      <c r="G7" s="547"/>
      <c r="H7" s="527"/>
    </row>
    <row r="8" spans="1:8" ht="18.75" customHeight="1">
      <c r="A8" s="477"/>
      <c r="B8" s="526" t="s">
        <v>330</v>
      </c>
      <c r="C8" s="547"/>
      <c r="D8" s="547"/>
      <c r="E8" s="547"/>
      <c r="F8" s="547"/>
      <c r="G8" s="547"/>
      <c r="H8" s="527"/>
    </row>
    <row r="9" spans="1:8" ht="26.25" customHeight="1">
      <c r="A9" s="410" t="s">
        <v>0</v>
      </c>
      <c r="B9" s="410"/>
      <c r="C9" s="410" t="s">
        <v>1</v>
      </c>
      <c r="D9" s="410"/>
      <c r="E9" s="467" t="s">
        <v>321</v>
      </c>
      <c r="F9" s="469"/>
      <c r="G9" s="6" t="s">
        <v>3</v>
      </c>
      <c r="H9" s="6" t="s">
        <v>11</v>
      </c>
    </row>
    <row r="10" spans="1:8" s="320" customFormat="1" ht="26.25" customHeight="1">
      <c r="A10" s="560" t="s">
        <v>505</v>
      </c>
      <c r="B10" s="560"/>
      <c r="C10" s="560" t="s">
        <v>541</v>
      </c>
      <c r="D10" s="560"/>
      <c r="E10" s="613">
        <v>82909980</v>
      </c>
      <c r="F10" s="614"/>
      <c r="G10" s="314" t="s">
        <v>38</v>
      </c>
      <c r="H10" s="314">
        <v>197.4</v>
      </c>
    </row>
    <row r="11" spans="1:8" s="320" customFormat="1" ht="26.25" customHeight="1">
      <c r="A11" s="560" t="s">
        <v>475</v>
      </c>
      <c r="B11" s="560"/>
      <c r="C11" s="560" t="s">
        <v>542</v>
      </c>
      <c r="D11" s="560"/>
      <c r="E11" s="613">
        <v>82856706</v>
      </c>
      <c r="F11" s="614"/>
      <c r="G11" s="314" t="s">
        <v>42</v>
      </c>
      <c r="H11" s="314">
        <v>326.9</v>
      </c>
    </row>
    <row r="12" spans="1:8" s="320" customFormat="1" ht="26.25" customHeight="1">
      <c r="A12" s="560" t="s">
        <v>502</v>
      </c>
      <c r="B12" s="560"/>
      <c r="C12" s="560" t="s">
        <v>543</v>
      </c>
      <c r="D12" s="560"/>
      <c r="E12" s="613">
        <v>82905975</v>
      </c>
      <c r="F12" s="614"/>
      <c r="G12" s="314" t="s">
        <v>38</v>
      </c>
      <c r="H12" s="314"/>
    </row>
    <row r="13" spans="1:8" s="320" customFormat="1" ht="26.25" customHeight="1">
      <c r="A13" s="560" t="s">
        <v>380</v>
      </c>
      <c r="B13" s="560"/>
      <c r="C13" s="560" t="s">
        <v>544</v>
      </c>
      <c r="D13" s="560"/>
      <c r="E13" s="613">
        <v>82715154</v>
      </c>
      <c r="F13" s="614"/>
      <c r="G13" s="314" t="s">
        <v>42</v>
      </c>
      <c r="H13" s="314">
        <v>343</v>
      </c>
    </row>
    <row r="14" spans="1:8" ht="26.25" customHeight="1">
      <c r="A14" s="419" t="s">
        <v>328</v>
      </c>
      <c r="B14" s="419"/>
      <c r="C14" s="419"/>
      <c r="D14" s="419"/>
      <c r="E14" s="564" t="s">
        <v>137</v>
      </c>
      <c r="F14" s="565"/>
      <c r="G14" s="560">
        <f>SUM(H10:H13)</f>
        <v>867.3</v>
      </c>
      <c r="H14" s="560"/>
    </row>
    <row r="15" spans="1:8" ht="26.25" customHeight="1">
      <c r="A15" s="419" t="s">
        <v>329</v>
      </c>
      <c r="B15" s="419"/>
      <c r="C15" s="419"/>
      <c r="D15" s="419"/>
      <c r="E15" s="491"/>
      <c r="F15" s="492"/>
      <c r="G15" s="560"/>
      <c r="H15" s="560"/>
    </row>
    <row r="16" spans="1:8" ht="15">
      <c r="A16" s="566"/>
      <c r="B16" s="566"/>
      <c r="C16" s="566"/>
      <c r="D16" s="566"/>
      <c r="E16" s="566"/>
      <c r="F16" s="566"/>
      <c r="G16" s="566"/>
      <c r="H16" s="566"/>
    </row>
    <row r="17" spans="1:8" ht="15">
      <c r="A17" s="567"/>
      <c r="B17" s="567"/>
      <c r="C17" s="567"/>
      <c r="D17" s="567"/>
      <c r="E17" s="567"/>
      <c r="F17" s="567"/>
      <c r="G17" s="567"/>
      <c r="H17" s="567"/>
    </row>
    <row r="18" spans="1:8" ht="26.25">
      <c r="A18" s="609" t="s">
        <v>486</v>
      </c>
      <c r="B18" s="609"/>
      <c r="C18" s="609"/>
      <c r="D18" s="609"/>
      <c r="E18" s="609"/>
      <c r="F18" s="609"/>
      <c r="G18" s="609"/>
      <c r="H18" s="609"/>
    </row>
    <row r="19" spans="1:8" s="319" customFormat="1" ht="26.25" customHeight="1">
      <c r="A19" s="55" t="s">
        <v>2</v>
      </c>
      <c r="B19" s="515"/>
      <c r="C19" s="515"/>
      <c r="D19" s="515"/>
      <c r="E19" s="55" t="s">
        <v>320</v>
      </c>
      <c r="F19" s="315"/>
      <c r="G19" s="55"/>
      <c r="H19" s="315"/>
    </row>
    <row r="20" spans="1:8" s="319" customFormat="1" ht="26.25" customHeight="1">
      <c r="A20" s="55" t="s">
        <v>322</v>
      </c>
      <c r="B20" s="515"/>
      <c r="C20" s="515"/>
      <c r="D20" s="515"/>
      <c r="E20" s="55" t="s">
        <v>3</v>
      </c>
      <c r="F20" s="610"/>
      <c r="G20" s="611"/>
      <c r="H20" s="612"/>
    </row>
    <row r="21" spans="1:8" ht="18.75" customHeight="1">
      <c r="A21" s="475"/>
      <c r="B21" s="561" t="s">
        <v>324</v>
      </c>
      <c r="C21" s="562"/>
      <c r="D21" s="562"/>
      <c r="E21" s="562"/>
      <c r="F21" s="562"/>
      <c r="G21" s="562"/>
      <c r="H21" s="563"/>
    </row>
    <row r="22" spans="1:8" ht="18.75" customHeight="1">
      <c r="A22" s="476"/>
      <c r="B22" s="526" t="s">
        <v>325</v>
      </c>
      <c r="C22" s="547"/>
      <c r="D22" s="547"/>
      <c r="E22" s="547"/>
      <c r="F22" s="547"/>
      <c r="G22" s="547"/>
      <c r="H22" s="527"/>
    </row>
    <row r="23" spans="1:8" ht="18.75" customHeight="1">
      <c r="A23" s="476"/>
      <c r="B23" s="526" t="s">
        <v>326</v>
      </c>
      <c r="C23" s="547"/>
      <c r="D23" s="547"/>
      <c r="E23" s="547"/>
      <c r="F23" s="547"/>
      <c r="G23" s="547"/>
      <c r="H23" s="527"/>
    </row>
    <row r="24" spans="1:8" ht="18.75" customHeight="1">
      <c r="A24" s="476"/>
      <c r="B24" s="526" t="s">
        <v>327</v>
      </c>
      <c r="C24" s="547"/>
      <c r="D24" s="547"/>
      <c r="E24" s="547"/>
      <c r="F24" s="547"/>
      <c r="G24" s="547"/>
      <c r="H24" s="527"/>
    </row>
    <row r="25" spans="1:8" ht="18.75" customHeight="1">
      <c r="A25" s="477"/>
      <c r="B25" s="526" t="s">
        <v>330</v>
      </c>
      <c r="C25" s="547"/>
      <c r="D25" s="547"/>
      <c r="E25" s="547"/>
      <c r="F25" s="547"/>
      <c r="G25" s="547"/>
      <c r="H25" s="527"/>
    </row>
    <row r="26" spans="1:8" ht="26.25" customHeight="1">
      <c r="A26" s="410" t="s">
        <v>0</v>
      </c>
      <c r="B26" s="410"/>
      <c r="C26" s="410" t="s">
        <v>1</v>
      </c>
      <c r="D26" s="410"/>
      <c r="E26" s="467" t="s">
        <v>321</v>
      </c>
      <c r="F26" s="469"/>
      <c r="G26" s="6" t="s">
        <v>3</v>
      </c>
      <c r="H26" s="6" t="s">
        <v>11</v>
      </c>
    </row>
    <row r="27" spans="1:8" s="320" customFormat="1" ht="26.25" customHeight="1">
      <c r="A27" s="560"/>
      <c r="B27" s="560"/>
      <c r="C27" s="560"/>
      <c r="D27" s="560"/>
      <c r="E27" s="617"/>
      <c r="F27" s="617"/>
      <c r="G27" s="314"/>
      <c r="H27" s="316"/>
    </row>
    <row r="28" spans="1:8" s="320" customFormat="1" ht="26.25" customHeight="1">
      <c r="A28" s="560"/>
      <c r="B28" s="560"/>
      <c r="C28" s="560"/>
      <c r="D28" s="560"/>
      <c r="E28" s="617"/>
      <c r="F28" s="617"/>
      <c r="G28" s="314"/>
      <c r="H28" s="316"/>
    </row>
    <row r="29" spans="1:8" s="320" customFormat="1" ht="26.25" customHeight="1">
      <c r="A29" s="560"/>
      <c r="B29" s="560"/>
      <c r="C29" s="560"/>
      <c r="D29" s="560"/>
      <c r="E29" s="617"/>
      <c r="F29" s="617"/>
      <c r="G29" s="314"/>
      <c r="H29" s="316"/>
    </row>
    <row r="30" spans="1:8" s="320" customFormat="1" ht="26.25" customHeight="1">
      <c r="A30" s="560"/>
      <c r="B30" s="560"/>
      <c r="C30" s="560"/>
      <c r="D30" s="560"/>
      <c r="E30" s="615"/>
      <c r="F30" s="616"/>
      <c r="G30" s="314"/>
      <c r="H30" s="314"/>
    </row>
    <row r="31" spans="1:8" ht="26.25" customHeight="1">
      <c r="A31" s="419" t="s">
        <v>328</v>
      </c>
      <c r="B31" s="419"/>
      <c r="C31" s="419"/>
      <c r="D31" s="419"/>
      <c r="E31" s="564" t="s">
        <v>137</v>
      </c>
      <c r="F31" s="565"/>
      <c r="G31" s="560"/>
      <c r="H31" s="560"/>
    </row>
    <row r="32" spans="1:8" ht="26.25" customHeight="1">
      <c r="A32" s="419" t="s">
        <v>329</v>
      </c>
      <c r="B32" s="419"/>
      <c r="C32" s="419"/>
      <c r="D32" s="419"/>
      <c r="E32" s="491"/>
      <c r="F32" s="492"/>
      <c r="G32" s="560"/>
      <c r="H32" s="560"/>
    </row>
  </sheetData>
  <sheetProtection/>
  <mergeCells count="63">
    <mergeCell ref="G31:H32"/>
    <mergeCell ref="A32:B32"/>
    <mergeCell ref="C32:D32"/>
    <mergeCell ref="A30:B30"/>
    <mergeCell ref="C30:D30"/>
    <mergeCell ref="E30:F30"/>
    <mergeCell ref="A31:B31"/>
    <mergeCell ref="C31:D31"/>
    <mergeCell ref="E31:F32"/>
    <mergeCell ref="B19:D19"/>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G14:H15"/>
    <mergeCell ref="A15:B15"/>
    <mergeCell ref="C15:D15"/>
    <mergeCell ref="A16:H17"/>
    <mergeCell ref="A18:H18"/>
    <mergeCell ref="B21:H21"/>
    <mergeCell ref="B22:H22"/>
    <mergeCell ref="B23:H23"/>
    <mergeCell ref="B24:H24"/>
    <mergeCell ref="B25:H25"/>
    <mergeCell ref="A11:B11"/>
    <mergeCell ref="C11:D11"/>
    <mergeCell ref="E11:F11"/>
    <mergeCell ref="A12:B12"/>
    <mergeCell ref="C12:D12"/>
    <mergeCell ref="E12:F12"/>
    <mergeCell ref="A13:B13"/>
    <mergeCell ref="C13:D13"/>
    <mergeCell ref="E13:F13"/>
    <mergeCell ref="A14:B14"/>
    <mergeCell ref="C14:D14"/>
    <mergeCell ref="E14:F15"/>
    <mergeCell ref="A1:H1"/>
    <mergeCell ref="B2:D2"/>
    <mergeCell ref="B3:D3"/>
    <mergeCell ref="F3:H3"/>
    <mergeCell ref="A4:A8"/>
    <mergeCell ref="B4:H4"/>
    <mergeCell ref="B5:H5"/>
    <mergeCell ref="B6:H6"/>
    <mergeCell ref="B7:H7"/>
    <mergeCell ref="B8:H8"/>
    <mergeCell ref="A9:B9"/>
    <mergeCell ref="C9:D9"/>
    <mergeCell ref="E9:F9"/>
    <mergeCell ref="A10:B10"/>
    <mergeCell ref="C10:D10"/>
    <mergeCell ref="E10:F10"/>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30"/>
  <sheetViews>
    <sheetView zoomScalePageLayoutView="0" workbookViewId="0" topLeftCell="A1">
      <selection activeCell="J52" sqref="J52:M71"/>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574</v>
      </c>
      <c r="C1" s="489" t="s">
        <v>126</v>
      </c>
      <c r="D1" s="489"/>
      <c r="E1" s="489"/>
      <c r="F1" s="489"/>
      <c r="G1" s="489"/>
      <c r="H1" s="489"/>
      <c r="I1" s="21"/>
      <c r="J1" s="21" t="s">
        <v>312</v>
      </c>
      <c r="K1" s="21" t="s">
        <v>487</v>
      </c>
      <c r="L1" s="350" t="s">
        <v>575</v>
      </c>
      <c r="M1" s="494" t="s">
        <v>576</v>
      </c>
      <c r="N1" s="494"/>
      <c r="O1" s="495"/>
      <c r="P1" s="489">
        <v>2024</v>
      </c>
      <c r="Q1" s="489"/>
    </row>
    <row r="2" spans="1:17" s="9" customFormat="1" ht="26.25">
      <c r="A2" s="392" t="s">
        <v>7</v>
      </c>
      <c r="B2" s="393">
        <v>44939</v>
      </c>
      <c r="C2" s="394" t="s">
        <v>128</v>
      </c>
      <c r="D2" s="394" t="s">
        <v>495</v>
      </c>
      <c r="E2" s="497" t="s">
        <v>20</v>
      </c>
      <c r="F2" s="498"/>
      <c r="G2" s="498"/>
      <c r="H2" s="499"/>
      <c r="I2" s="337"/>
      <c r="J2" s="392" t="s">
        <v>7</v>
      </c>
      <c r="K2" s="393">
        <v>45255</v>
      </c>
      <c r="L2" s="394" t="s">
        <v>128</v>
      </c>
      <c r="M2" s="394" t="s">
        <v>314</v>
      </c>
      <c r="N2" s="497" t="s">
        <v>18</v>
      </c>
      <c r="O2" s="498"/>
      <c r="P2" s="498"/>
      <c r="Q2" s="499"/>
    </row>
    <row r="3" spans="1:17"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row>
    <row r="4" spans="1:17" s="9" customFormat="1" ht="18.75" customHeight="1">
      <c r="A4" s="249"/>
      <c r="B4" s="249"/>
      <c r="C4" s="291"/>
      <c r="D4" s="292"/>
      <c r="E4" s="12"/>
      <c r="F4" s="12"/>
      <c r="G4" s="12"/>
      <c r="H4" s="12"/>
      <c r="I4" s="12">
        <v>1</v>
      </c>
      <c r="J4" s="290" t="s">
        <v>429</v>
      </c>
      <c r="K4" s="290" t="s">
        <v>491</v>
      </c>
      <c r="L4" s="291" t="s">
        <v>233</v>
      </c>
      <c r="M4" s="292" t="s">
        <v>36</v>
      </c>
      <c r="N4" s="12">
        <v>1</v>
      </c>
      <c r="O4" s="12"/>
      <c r="P4" s="12"/>
      <c r="Q4" s="12"/>
    </row>
    <row r="5" spans="1:17" s="15" customFormat="1" ht="18.75" customHeight="1">
      <c r="A5" s="249"/>
      <c r="B5" s="249"/>
      <c r="C5" s="291"/>
      <c r="D5" s="292"/>
      <c r="E5" s="12"/>
      <c r="F5" s="12"/>
      <c r="G5" s="12"/>
      <c r="H5" s="12"/>
      <c r="I5" s="12">
        <v>2</v>
      </c>
      <c r="J5" s="290" t="s">
        <v>429</v>
      </c>
      <c r="K5" s="290" t="s">
        <v>430</v>
      </c>
      <c r="L5" s="291" t="s">
        <v>233</v>
      </c>
      <c r="M5" s="292" t="s">
        <v>35</v>
      </c>
      <c r="N5" s="12">
        <v>1</v>
      </c>
      <c r="O5" s="12"/>
      <c r="P5" s="12"/>
      <c r="Q5" s="12"/>
    </row>
    <row r="6" spans="1:17" ht="17.25" customHeight="1">
      <c r="A6" s="270"/>
      <c r="B6" s="269"/>
      <c r="C6" s="253"/>
      <c r="D6" s="254"/>
      <c r="E6" s="12"/>
      <c r="F6" s="174"/>
      <c r="G6" s="106"/>
      <c r="H6" s="106"/>
      <c r="I6" s="81">
        <v>3</v>
      </c>
      <c r="J6" s="290" t="s">
        <v>352</v>
      </c>
      <c r="K6" s="290" t="s">
        <v>340</v>
      </c>
      <c r="L6" s="291" t="s">
        <v>233</v>
      </c>
      <c r="M6" s="292" t="s">
        <v>38</v>
      </c>
      <c r="N6" s="159"/>
      <c r="O6" s="12">
        <v>1</v>
      </c>
      <c r="P6" s="176"/>
      <c r="Q6" s="176"/>
    </row>
    <row r="7" spans="1:17" ht="17.25" customHeight="1">
      <c r="A7" s="270"/>
      <c r="B7" s="269"/>
      <c r="C7" s="253"/>
      <c r="D7" s="254"/>
      <c r="E7" s="175"/>
      <c r="F7" s="79"/>
      <c r="G7" s="106"/>
      <c r="H7" s="106"/>
      <c r="I7" s="81">
        <v>4</v>
      </c>
      <c r="J7" s="369" t="s">
        <v>392</v>
      </c>
      <c r="K7" s="370" t="s">
        <v>393</v>
      </c>
      <c r="L7" s="371" t="s">
        <v>334</v>
      </c>
      <c r="M7" s="365" t="s">
        <v>35</v>
      </c>
      <c r="N7" s="12">
        <v>1</v>
      </c>
      <c r="O7" s="12"/>
      <c r="P7" s="176"/>
      <c r="Q7" s="176"/>
    </row>
    <row r="8" spans="1:17" ht="18.75" customHeight="1">
      <c r="A8" s="373"/>
      <c r="B8" s="248"/>
      <c r="C8" s="247"/>
      <c r="D8" s="248"/>
      <c r="E8" s="12"/>
      <c r="F8" s="12"/>
      <c r="G8" s="12"/>
      <c r="H8" s="12"/>
      <c r="I8" s="12">
        <v>5</v>
      </c>
      <c r="J8" s="256" t="s">
        <v>511</v>
      </c>
      <c r="K8" s="256" t="s">
        <v>512</v>
      </c>
      <c r="L8" s="257" t="str">
        <f>'[2]1er crit. EdT'!$K$4</f>
        <v>162</v>
      </c>
      <c r="M8" s="258" t="s">
        <v>35</v>
      </c>
      <c r="N8" s="12">
        <v>1</v>
      </c>
      <c r="O8" s="12"/>
      <c r="P8" s="12"/>
      <c r="Q8" s="12"/>
    </row>
    <row r="9" spans="1:17" ht="18.75" customHeight="1">
      <c r="A9" s="373"/>
      <c r="B9" s="248"/>
      <c r="C9" s="247"/>
      <c r="D9" s="248"/>
      <c r="E9" s="12"/>
      <c r="F9" s="12"/>
      <c r="G9" s="12"/>
      <c r="H9" s="12"/>
      <c r="I9" s="12">
        <v>6</v>
      </c>
      <c r="J9" s="224" t="s">
        <v>387</v>
      </c>
      <c r="K9" s="225" t="s">
        <v>409</v>
      </c>
      <c r="L9" s="226" t="s">
        <v>295</v>
      </c>
      <c r="M9" s="225" t="s">
        <v>39</v>
      </c>
      <c r="N9" s="12">
        <v>1</v>
      </c>
      <c r="O9" s="12"/>
      <c r="P9" s="12"/>
      <c r="Q9" s="12"/>
    </row>
    <row r="10" spans="1:17" ht="18.75" customHeight="1">
      <c r="A10" s="373"/>
      <c r="B10" s="248"/>
      <c r="C10" s="247"/>
      <c r="D10" s="248"/>
      <c r="E10" s="12"/>
      <c r="F10" s="12"/>
      <c r="G10" s="12"/>
      <c r="H10" s="12"/>
      <c r="I10" s="12">
        <v>7</v>
      </c>
      <c r="J10" s="224" t="s">
        <v>349</v>
      </c>
      <c r="K10" s="225" t="s">
        <v>348</v>
      </c>
      <c r="L10" s="226" t="s">
        <v>295</v>
      </c>
      <c r="M10" s="225" t="s">
        <v>38</v>
      </c>
      <c r="N10" s="12"/>
      <c r="O10" s="12">
        <v>1</v>
      </c>
      <c r="P10" s="12"/>
      <c r="Q10" s="12"/>
    </row>
    <row r="11" spans="1:17" ht="18.75" customHeight="1">
      <c r="A11" s="373"/>
      <c r="B11" s="248"/>
      <c r="C11" s="247"/>
      <c r="D11" s="248"/>
      <c r="E11" s="12"/>
      <c r="F11" s="12"/>
      <c r="G11" s="12"/>
      <c r="H11" s="12"/>
      <c r="I11" s="12">
        <v>8</v>
      </c>
      <c r="J11" s="225" t="s">
        <v>388</v>
      </c>
      <c r="K11" s="225" t="s">
        <v>414</v>
      </c>
      <c r="L11" s="226" t="s">
        <v>295</v>
      </c>
      <c r="M11" s="225" t="s">
        <v>42</v>
      </c>
      <c r="N11" s="12"/>
      <c r="O11" s="12">
        <v>1</v>
      </c>
      <c r="P11" s="12"/>
      <c r="Q11" s="12"/>
    </row>
    <row r="12" spans="1:17" ht="18.75" customHeight="1">
      <c r="A12" s="352"/>
      <c r="B12" s="352"/>
      <c r="C12" s="353"/>
      <c r="D12" s="352"/>
      <c r="E12" s="12"/>
      <c r="F12" s="12"/>
      <c r="G12" s="12"/>
      <c r="H12" s="12"/>
      <c r="I12" s="12">
        <v>9</v>
      </c>
      <c r="J12" s="224" t="s">
        <v>564</v>
      </c>
      <c r="K12" s="225" t="s">
        <v>565</v>
      </c>
      <c r="L12" s="226" t="s">
        <v>295</v>
      </c>
      <c r="M12" s="225" t="s">
        <v>36</v>
      </c>
      <c r="N12" s="12">
        <v>1</v>
      </c>
      <c r="O12" s="12"/>
      <c r="P12" s="12"/>
      <c r="Q12" s="12"/>
    </row>
    <row r="13" spans="1:17" ht="18.75" customHeight="1">
      <c r="A13" s="354"/>
      <c r="B13" s="352"/>
      <c r="C13" s="353"/>
      <c r="D13" s="352"/>
      <c r="E13" s="12"/>
      <c r="F13" s="12"/>
      <c r="G13" s="12"/>
      <c r="H13" s="12"/>
      <c r="I13" s="12">
        <v>10</v>
      </c>
      <c r="J13" s="224" t="s">
        <v>456</v>
      </c>
      <c r="K13" s="225" t="s">
        <v>459</v>
      </c>
      <c r="L13" s="226" t="s">
        <v>295</v>
      </c>
      <c r="M13" s="225" t="s">
        <v>39</v>
      </c>
      <c r="N13" s="159">
        <v>1</v>
      </c>
      <c r="O13" s="159"/>
      <c r="P13" s="12"/>
      <c r="Q13" s="12"/>
    </row>
    <row r="14" spans="1:17" ht="18.75" customHeight="1">
      <c r="A14" s="354"/>
      <c r="B14" s="352"/>
      <c r="C14" s="353"/>
      <c r="D14" s="352"/>
      <c r="E14" s="12"/>
      <c r="F14" s="12"/>
      <c r="G14" s="12"/>
      <c r="H14" s="12"/>
      <c r="I14" s="12">
        <v>11</v>
      </c>
      <c r="J14" s="270" t="s">
        <v>496</v>
      </c>
      <c r="K14" s="269" t="s">
        <v>455</v>
      </c>
      <c r="L14" s="253" t="s">
        <v>364</v>
      </c>
      <c r="M14" s="254" t="s">
        <v>36</v>
      </c>
      <c r="N14" s="159">
        <v>1</v>
      </c>
      <c r="O14" s="159"/>
      <c r="P14" s="12"/>
      <c r="Q14" s="12"/>
    </row>
    <row r="15" spans="1:17" ht="18.75" customHeight="1">
      <c r="A15" s="169"/>
      <c r="B15" s="170"/>
      <c r="C15" s="374"/>
      <c r="D15" s="172"/>
      <c r="E15" s="12"/>
      <c r="F15" s="12"/>
      <c r="G15" s="12"/>
      <c r="H15" s="12"/>
      <c r="I15" s="12">
        <v>12</v>
      </c>
      <c r="J15" s="256" t="s">
        <v>310</v>
      </c>
      <c r="K15" s="256" t="s">
        <v>346</v>
      </c>
      <c r="L15" s="257" t="s">
        <v>364</v>
      </c>
      <c r="M15" s="258" t="s">
        <v>38</v>
      </c>
      <c r="N15" s="159"/>
      <c r="O15" s="159">
        <v>1</v>
      </c>
      <c r="P15" s="12"/>
      <c r="Q15" s="12"/>
    </row>
    <row r="16" spans="1:17" ht="18.75" customHeight="1">
      <c r="A16" s="375"/>
      <c r="B16" s="376"/>
      <c r="C16" s="80"/>
      <c r="D16" s="81"/>
      <c r="E16" s="12"/>
      <c r="F16" s="12"/>
      <c r="G16" s="12"/>
      <c r="H16" s="12"/>
      <c r="I16" s="12">
        <v>13</v>
      </c>
      <c r="J16" s="255"/>
      <c r="K16" s="256"/>
      <c r="L16" s="257"/>
      <c r="M16" s="258"/>
      <c r="N16" s="159"/>
      <c r="O16" s="159"/>
      <c r="P16" s="159"/>
      <c r="Q16" s="159"/>
    </row>
    <row r="17" spans="1:17" ht="18.75" customHeight="1">
      <c r="A17" s="169"/>
      <c r="B17" s="170"/>
      <c r="C17" s="171"/>
      <c r="D17" s="172"/>
      <c r="E17" s="12"/>
      <c r="F17" s="12"/>
      <c r="G17" s="12"/>
      <c r="H17" s="12"/>
      <c r="I17" s="12">
        <v>14</v>
      </c>
      <c r="J17" s="255"/>
      <c r="K17" s="256"/>
      <c r="L17" s="257"/>
      <c r="M17" s="258"/>
      <c r="N17" s="12"/>
      <c r="O17" s="12"/>
      <c r="P17" s="159"/>
      <c r="Q17" s="159"/>
    </row>
    <row r="18" spans="1:17" ht="18.75" customHeight="1">
      <c r="A18" s="170"/>
      <c r="B18" s="170"/>
      <c r="C18" s="171"/>
      <c r="D18" s="172"/>
      <c r="E18" s="12"/>
      <c r="F18" s="12"/>
      <c r="G18" s="12"/>
      <c r="H18" s="12"/>
      <c r="I18" s="12">
        <v>15</v>
      </c>
      <c r="J18" s="255"/>
      <c r="K18" s="256"/>
      <c r="L18" s="257"/>
      <c r="M18" s="258"/>
      <c r="N18" s="12"/>
      <c r="O18" s="12"/>
      <c r="P18" s="159"/>
      <c r="Q18" s="159"/>
    </row>
    <row r="19" spans="1:17" ht="18.75" customHeight="1">
      <c r="A19" s="170"/>
      <c r="B19" s="170"/>
      <c r="C19" s="171"/>
      <c r="D19" s="172"/>
      <c r="E19" s="12"/>
      <c r="F19" s="12"/>
      <c r="G19" s="12"/>
      <c r="H19" s="12"/>
      <c r="I19" s="12">
        <v>16</v>
      </c>
      <c r="J19" s="255"/>
      <c r="K19" s="256"/>
      <c r="L19" s="257"/>
      <c r="M19" s="258"/>
      <c r="N19" s="12"/>
      <c r="O19" s="12"/>
      <c r="P19" s="159"/>
      <c r="Q19" s="159"/>
    </row>
    <row r="20" spans="1:17" ht="18.75" customHeight="1">
      <c r="A20" s="169"/>
      <c r="B20" s="170"/>
      <c r="C20" s="171"/>
      <c r="D20" s="172"/>
      <c r="E20" s="12"/>
      <c r="F20" s="12"/>
      <c r="G20" s="12"/>
      <c r="H20" s="12"/>
      <c r="I20" s="12">
        <v>17</v>
      </c>
      <c r="J20" s="255"/>
      <c r="K20" s="256"/>
      <c r="L20" s="257"/>
      <c r="M20" s="258"/>
      <c r="N20" s="12"/>
      <c r="O20" s="12"/>
      <c r="P20" s="159"/>
      <c r="Q20" s="159"/>
    </row>
    <row r="21" spans="1:17" ht="18.75" customHeight="1">
      <c r="A21" s="78"/>
      <c r="B21" s="79"/>
      <c r="C21" s="80"/>
      <c r="D21" s="81"/>
      <c r="E21" s="12"/>
      <c r="F21" s="12"/>
      <c r="G21" s="12"/>
      <c r="H21" s="12"/>
      <c r="I21" s="12">
        <v>18</v>
      </c>
      <c r="J21" s="270"/>
      <c r="K21" s="269"/>
      <c r="L21" s="253"/>
      <c r="M21" s="254"/>
      <c r="N21" s="12"/>
      <c r="O21" s="12"/>
      <c r="P21" s="12"/>
      <c r="Q21" s="12"/>
    </row>
    <row r="22" spans="1:17" ht="18.75" customHeight="1">
      <c r="A22" s="373"/>
      <c r="B22" s="248"/>
      <c r="C22" s="247"/>
      <c r="D22" s="248"/>
      <c r="E22" s="184"/>
      <c r="F22" s="184"/>
      <c r="G22" s="184"/>
      <c r="H22" s="184"/>
      <c r="I22" s="184">
        <v>19</v>
      </c>
      <c r="J22" s="231" t="s">
        <v>458</v>
      </c>
      <c r="K22" s="232" t="s">
        <v>426</v>
      </c>
      <c r="L22" s="233" t="s">
        <v>295</v>
      </c>
      <c r="M22" s="232" t="s">
        <v>35</v>
      </c>
      <c r="N22" s="12"/>
      <c r="O22" s="184"/>
      <c r="P22" s="184">
        <v>1</v>
      </c>
      <c r="Q22" s="184"/>
    </row>
    <row r="23" spans="1:17" ht="18.75" customHeight="1">
      <c r="A23" s="246"/>
      <c r="B23" s="249"/>
      <c r="C23" s="247"/>
      <c r="D23" s="248"/>
      <c r="E23" s="12"/>
      <c r="F23" s="12"/>
      <c r="G23" s="12"/>
      <c r="H23" s="12"/>
      <c r="I23" s="12">
        <v>20</v>
      </c>
      <c r="J23" s="231" t="s">
        <v>456</v>
      </c>
      <c r="K23" s="232" t="s">
        <v>457</v>
      </c>
      <c r="L23" s="233" t="s">
        <v>295</v>
      </c>
      <c r="M23" s="232" t="s">
        <v>58</v>
      </c>
      <c r="N23" s="12"/>
      <c r="O23" s="12"/>
      <c r="P23" s="12">
        <v>1</v>
      </c>
      <c r="Q23" s="12"/>
    </row>
    <row r="24" spans="1:17" ht="26.25" customHeight="1">
      <c r="A24" s="482" t="s">
        <v>138</v>
      </c>
      <c r="B24" s="483"/>
      <c r="C24" s="490"/>
      <c r="D24" s="30">
        <f>SUM(E24:H24)</f>
        <v>0</v>
      </c>
      <c r="E24" s="30">
        <f>SUM(E4:E23)</f>
        <v>0</v>
      </c>
      <c r="F24" s="30">
        <f>SUM(F4:F23)</f>
        <v>0</v>
      </c>
      <c r="G24" s="30">
        <f>SUM(G4:G23)</f>
        <v>0</v>
      </c>
      <c r="H24" s="30">
        <f>SUM(H4:H23)</f>
        <v>0</v>
      </c>
      <c r="I24" s="30"/>
      <c r="J24" s="482" t="s">
        <v>138</v>
      </c>
      <c r="K24" s="483"/>
      <c r="L24" s="483"/>
      <c r="M24" s="30">
        <f>SUM(N24:Q24)</f>
        <v>14</v>
      </c>
      <c r="N24" s="30">
        <f>SUM(N4:N23)</f>
        <v>8</v>
      </c>
      <c r="O24" s="30">
        <f>SUM(O4:O23)</f>
        <v>4</v>
      </c>
      <c r="P24" s="30">
        <f>SUM(P4:P23)</f>
        <v>2</v>
      </c>
      <c r="Q24" s="30">
        <f>SUM(Q4:Q23)</f>
        <v>0</v>
      </c>
    </row>
    <row r="25" spans="1:17" s="10" customFormat="1" ht="18.75" customHeight="1">
      <c r="A25" s="21" t="s">
        <v>16</v>
      </c>
      <c r="B25" s="21" t="s">
        <v>574</v>
      </c>
      <c r="C25" s="489" t="s">
        <v>126</v>
      </c>
      <c r="D25" s="489"/>
      <c r="E25" s="489"/>
      <c r="F25" s="489"/>
      <c r="G25" s="489"/>
      <c r="H25" s="489"/>
      <c r="I25" s="21"/>
      <c r="J25" s="21" t="s">
        <v>312</v>
      </c>
      <c r="K25" s="21" t="s">
        <v>487</v>
      </c>
      <c r="L25" s="350" t="s">
        <v>575</v>
      </c>
      <c r="M25" s="494" t="s">
        <v>576</v>
      </c>
      <c r="N25" s="494"/>
      <c r="O25" s="495"/>
      <c r="P25" s="489">
        <v>2024</v>
      </c>
      <c r="Q25" s="489"/>
    </row>
    <row r="26" spans="1:17" s="9" customFormat="1" ht="26.25">
      <c r="A26" s="392" t="s">
        <v>7</v>
      </c>
      <c r="B26" s="393">
        <v>44939</v>
      </c>
      <c r="C26" s="394" t="s">
        <v>128</v>
      </c>
      <c r="D26" s="394" t="s">
        <v>129</v>
      </c>
      <c r="E26" s="497" t="s">
        <v>577</v>
      </c>
      <c r="F26" s="498"/>
      <c r="G26" s="498"/>
      <c r="H26" s="499"/>
      <c r="I26" s="337"/>
      <c r="J26" s="392" t="s">
        <v>7</v>
      </c>
      <c r="K26" s="393">
        <v>45255</v>
      </c>
      <c r="L26" s="394" t="s">
        <v>128</v>
      </c>
      <c r="M26" s="394" t="s">
        <v>130</v>
      </c>
      <c r="N26" s="497" t="s">
        <v>578</v>
      </c>
      <c r="O26" s="498"/>
      <c r="P26" s="498"/>
      <c r="Q26" s="499"/>
    </row>
    <row r="27" spans="1:17" s="9" customFormat="1" ht="27.75">
      <c r="A27" s="6" t="s">
        <v>0</v>
      </c>
      <c r="B27" s="6" t="s">
        <v>1</v>
      </c>
      <c r="C27" s="6" t="s">
        <v>227</v>
      </c>
      <c r="D27" s="22" t="s">
        <v>3</v>
      </c>
      <c r="E27" s="22" t="s">
        <v>4</v>
      </c>
      <c r="F27" s="22" t="s">
        <v>8</v>
      </c>
      <c r="G27" s="22" t="s">
        <v>5</v>
      </c>
      <c r="H27" s="22" t="s">
        <v>6</v>
      </c>
      <c r="I27" s="22"/>
      <c r="J27" s="6" t="s">
        <v>0</v>
      </c>
      <c r="K27" s="6" t="s">
        <v>1</v>
      </c>
      <c r="L27" s="36" t="s">
        <v>17</v>
      </c>
      <c r="M27" s="22" t="s">
        <v>3</v>
      </c>
      <c r="N27" s="22" t="s">
        <v>4</v>
      </c>
      <c r="O27" s="22" t="s">
        <v>8</v>
      </c>
      <c r="P27" s="22" t="s">
        <v>5</v>
      </c>
      <c r="Q27" s="22" t="s">
        <v>6</v>
      </c>
    </row>
    <row r="28" spans="1:17" ht="18.75" customHeight="1">
      <c r="A28" s="290" t="s">
        <v>387</v>
      </c>
      <c r="B28" s="290" t="s">
        <v>424</v>
      </c>
      <c r="C28" s="291" t="s">
        <v>233</v>
      </c>
      <c r="D28" s="292" t="s">
        <v>58</v>
      </c>
      <c r="E28" s="12">
        <v>1</v>
      </c>
      <c r="F28" s="12"/>
      <c r="G28" s="12"/>
      <c r="H28" s="12"/>
      <c r="I28" s="12">
        <v>1</v>
      </c>
      <c r="J28" s="362" t="s">
        <v>350</v>
      </c>
      <c r="K28" s="363" t="s">
        <v>348</v>
      </c>
      <c r="L28" s="364" t="s">
        <v>300</v>
      </c>
      <c r="M28" s="365" t="s">
        <v>38</v>
      </c>
      <c r="N28" s="12"/>
      <c r="O28" s="12">
        <v>1</v>
      </c>
      <c r="P28" s="12"/>
      <c r="Q28" s="12"/>
    </row>
    <row r="29" spans="1:17" ht="18.75" customHeight="1">
      <c r="A29" s="290" t="s">
        <v>488</v>
      </c>
      <c r="B29" s="290" t="s">
        <v>489</v>
      </c>
      <c r="C29" s="291" t="s">
        <v>233</v>
      </c>
      <c r="D29" s="292" t="s">
        <v>58</v>
      </c>
      <c r="E29" s="12">
        <v>1</v>
      </c>
      <c r="F29" s="12"/>
      <c r="G29" s="12"/>
      <c r="H29" s="12"/>
      <c r="I29" s="12">
        <v>2</v>
      </c>
      <c r="J29" s="363" t="s">
        <v>362</v>
      </c>
      <c r="K29" s="363" t="s">
        <v>363</v>
      </c>
      <c r="L29" s="364" t="s">
        <v>300</v>
      </c>
      <c r="M29" s="363" t="s">
        <v>39</v>
      </c>
      <c r="N29" s="12">
        <v>1</v>
      </c>
      <c r="O29" s="12"/>
      <c r="P29" s="12"/>
      <c r="Q29" s="12"/>
    </row>
    <row r="30" spans="1:17" ht="18.75" customHeight="1">
      <c r="A30" s="290" t="s">
        <v>301</v>
      </c>
      <c r="B30" s="290" t="s">
        <v>377</v>
      </c>
      <c r="C30" s="291" t="s">
        <v>233</v>
      </c>
      <c r="D30" s="292" t="s">
        <v>35</v>
      </c>
      <c r="E30" s="12">
        <v>1</v>
      </c>
      <c r="F30" s="12"/>
      <c r="G30" s="12"/>
      <c r="H30" s="12"/>
      <c r="I30" s="12">
        <v>3</v>
      </c>
      <c r="J30" s="363" t="s">
        <v>443</v>
      </c>
      <c r="K30" s="363" t="s">
        <v>438</v>
      </c>
      <c r="L30" s="364" t="s">
        <v>300</v>
      </c>
      <c r="M30" s="363" t="s">
        <v>35</v>
      </c>
      <c r="N30" s="12">
        <v>1</v>
      </c>
      <c r="O30" s="12"/>
      <c r="P30" s="12"/>
      <c r="Q30" s="12"/>
    </row>
    <row r="31" spans="1:17" ht="18.75" customHeight="1">
      <c r="A31" s="46" t="s">
        <v>554</v>
      </c>
      <c r="B31" s="47" t="s">
        <v>555</v>
      </c>
      <c r="C31" s="48" t="str">
        <f>'[1]2 crit. EdT'!$K$4</f>
        <v>020</v>
      </c>
      <c r="D31" s="49" t="s">
        <v>36</v>
      </c>
      <c r="E31" s="12">
        <v>1</v>
      </c>
      <c r="F31" s="12"/>
      <c r="G31" s="12"/>
      <c r="H31" s="12"/>
      <c r="I31" s="12">
        <v>4</v>
      </c>
      <c r="J31" s="363" t="s">
        <v>351</v>
      </c>
      <c r="K31" s="363" t="s">
        <v>438</v>
      </c>
      <c r="L31" s="364" t="s">
        <v>300</v>
      </c>
      <c r="M31" s="363" t="s">
        <v>36</v>
      </c>
      <c r="N31" s="12">
        <v>1</v>
      </c>
      <c r="O31" s="12"/>
      <c r="P31" s="12"/>
      <c r="Q31" s="12"/>
    </row>
    <row r="32" spans="1:17" ht="18.75" customHeight="1">
      <c r="A32" s="46" t="s">
        <v>556</v>
      </c>
      <c r="B32" s="47" t="s">
        <v>557</v>
      </c>
      <c r="C32" s="48" t="str">
        <f>'[1]2 crit. EdT'!$K$4</f>
        <v>020</v>
      </c>
      <c r="D32" s="49" t="s">
        <v>36</v>
      </c>
      <c r="E32" s="12">
        <v>1</v>
      </c>
      <c r="F32" s="12"/>
      <c r="G32" s="12"/>
      <c r="H32" s="12"/>
      <c r="I32" s="12">
        <v>5</v>
      </c>
      <c r="J32" s="290" t="s">
        <v>492</v>
      </c>
      <c r="K32" s="290" t="s">
        <v>493</v>
      </c>
      <c r="L32" s="291" t="s">
        <v>233</v>
      </c>
      <c r="M32" s="292" t="s">
        <v>39</v>
      </c>
      <c r="N32" s="12">
        <v>1</v>
      </c>
      <c r="O32" s="12"/>
      <c r="P32" s="12"/>
      <c r="Q32" s="12"/>
    </row>
    <row r="33" spans="1:17" ht="18.75" customHeight="1">
      <c r="A33" s="362" t="s">
        <v>397</v>
      </c>
      <c r="B33" s="363" t="s">
        <v>398</v>
      </c>
      <c r="C33" s="364" t="s">
        <v>399</v>
      </c>
      <c r="D33" s="363" t="s">
        <v>42</v>
      </c>
      <c r="E33" s="12"/>
      <c r="F33" s="12">
        <v>1</v>
      </c>
      <c r="G33" s="12"/>
      <c r="H33" s="12"/>
      <c r="I33" s="12">
        <v>6</v>
      </c>
      <c r="J33" s="290" t="s">
        <v>425</v>
      </c>
      <c r="K33" s="290" t="s">
        <v>426</v>
      </c>
      <c r="L33" s="291" t="s">
        <v>233</v>
      </c>
      <c r="M33" s="292" t="s">
        <v>35</v>
      </c>
      <c r="N33" s="12">
        <v>1</v>
      </c>
      <c r="O33" s="12"/>
      <c r="P33" s="12"/>
      <c r="Q33" s="12"/>
    </row>
    <row r="34" spans="1:17" ht="18.75" customHeight="1">
      <c r="A34" s="362" t="s">
        <v>434</v>
      </c>
      <c r="B34" s="363" t="s">
        <v>435</v>
      </c>
      <c r="C34" s="364" t="s">
        <v>399</v>
      </c>
      <c r="D34" s="363" t="s">
        <v>38</v>
      </c>
      <c r="E34" s="12"/>
      <c r="F34" s="12">
        <v>1</v>
      </c>
      <c r="G34" s="12"/>
      <c r="H34" s="12"/>
      <c r="I34" s="12">
        <v>7</v>
      </c>
      <c r="J34" s="290" t="s">
        <v>431</v>
      </c>
      <c r="K34" s="290" t="s">
        <v>432</v>
      </c>
      <c r="L34" s="291" t="s">
        <v>233</v>
      </c>
      <c r="M34" s="292" t="s">
        <v>38</v>
      </c>
      <c r="N34" s="12"/>
      <c r="O34" s="12">
        <v>1</v>
      </c>
      <c r="P34" s="12"/>
      <c r="Q34" s="12"/>
    </row>
    <row r="35" spans="1:17" ht="18.75" customHeight="1">
      <c r="A35" s="362" t="s">
        <v>566</v>
      </c>
      <c r="B35" s="363" t="s">
        <v>567</v>
      </c>
      <c r="C35" s="364" t="s">
        <v>399</v>
      </c>
      <c r="D35" s="363" t="s">
        <v>36</v>
      </c>
      <c r="E35" s="12">
        <v>1</v>
      </c>
      <c r="F35" s="12"/>
      <c r="G35" s="12"/>
      <c r="H35" s="12"/>
      <c r="I35" s="12">
        <v>8</v>
      </c>
      <c r="J35" s="290" t="s">
        <v>425</v>
      </c>
      <c r="K35" s="290" t="s">
        <v>433</v>
      </c>
      <c r="L35" s="291" t="s">
        <v>233</v>
      </c>
      <c r="M35" s="292" t="s">
        <v>38</v>
      </c>
      <c r="N35" s="12"/>
      <c r="O35" s="12">
        <v>1</v>
      </c>
      <c r="P35" s="12"/>
      <c r="Q35" s="12"/>
    </row>
    <row r="36" spans="1:17" s="4" customFormat="1" ht="18.75" customHeight="1">
      <c r="A36" s="391" t="s">
        <v>568</v>
      </c>
      <c r="B36" s="292" t="s">
        <v>579</v>
      </c>
      <c r="C36" s="291" t="s">
        <v>399</v>
      </c>
      <c r="D36" s="363" t="s">
        <v>36</v>
      </c>
      <c r="E36" s="12">
        <v>1</v>
      </c>
      <c r="F36" s="12"/>
      <c r="G36" s="12"/>
      <c r="H36" s="12"/>
      <c r="I36" s="12">
        <v>9</v>
      </c>
      <c r="J36" s="260" t="s">
        <v>375</v>
      </c>
      <c r="K36" s="261" t="s">
        <v>376</v>
      </c>
      <c r="L36" s="262" t="s">
        <v>341</v>
      </c>
      <c r="M36" s="261" t="s">
        <v>38</v>
      </c>
      <c r="N36" s="12"/>
      <c r="O36" s="12">
        <v>1</v>
      </c>
      <c r="P36" s="12"/>
      <c r="Q36" s="12"/>
    </row>
    <row r="37" spans="1:17" s="4" customFormat="1" ht="18.75" customHeight="1">
      <c r="A37" s="224" t="s">
        <v>441</v>
      </c>
      <c r="B37" s="225" t="s">
        <v>408</v>
      </c>
      <c r="C37" s="226" t="s">
        <v>295</v>
      </c>
      <c r="D37" s="225" t="s">
        <v>42</v>
      </c>
      <c r="E37" s="12"/>
      <c r="F37" s="12">
        <v>1</v>
      </c>
      <c r="G37" s="12"/>
      <c r="H37" s="12"/>
      <c r="I37" s="12">
        <v>10</v>
      </c>
      <c r="J37" s="260" t="s">
        <v>571</v>
      </c>
      <c r="K37" s="261" t="s">
        <v>572</v>
      </c>
      <c r="L37" s="262" t="s">
        <v>341</v>
      </c>
      <c r="M37" s="261" t="s">
        <v>35</v>
      </c>
      <c r="N37" s="12">
        <v>1</v>
      </c>
      <c r="O37" s="12"/>
      <c r="P37" s="12"/>
      <c r="Q37" s="12"/>
    </row>
    <row r="38" spans="1:17" s="4" customFormat="1" ht="18.75" customHeight="1">
      <c r="A38" s="224" t="s">
        <v>386</v>
      </c>
      <c r="B38" s="225" t="s">
        <v>411</v>
      </c>
      <c r="C38" s="226" t="s">
        <v>295</v>
      </c>
      <c r="D38" s="225" t="s">
        <v>38</v>
      </c>
      <c r="E38" s="12"/>
      <c r="F38" s="12">
        <v>1</v>
      </c>
      <c r="G38" s="12"/>
      <c r="H38" s="12"/>
      <c r="I38" s="12">
        <v>11</v>
      </c>
      <c r="J38" s="255" t="s">
        <v>507</v>
      </c>
      <c r="K38" s="256" t="s">
        <v>513</v>
      </c>
      <c r="L38" s="325" t="s">
        <v>304</v>
      </c>
      <c r="M38" s="258" t="s">
        <v>36</v>
      </c>
      <c r="N38" s="12">
        <v>1</v>
      </c>
      <c r="O38" s="12"/>
      <c r="P38" s="12"/>
      <c r="Q38" s="12"/>
    </row>
    <row r="39" spans="1:17" s="4" customFormat="1" ht="18.75" customHeight="1">
      <c r="A39" s="225" t="s">
        <v>389</v>
      </c>
      <c r="B39" s="225" t="s">
        <v>412</v>
      </c>
      <c r="C39" s="226" t="s">
        <v>295</v>
      </c>
      <c r="D39" s="225" t="s">
        <v>38</v>
      </c>
      <c r="E39" s="12"/>
      <c r="F39" s="12">
        <v>1</v>
      </c>
      <c r="G39" s="12"/>
      <c r="H39" s="12"/>
      <c r="I39" s="12">
        <v>12</v>
      </c>
      <c r="J39" s="323" t="s">
        <v>445</v>
      </c>
      <c r="K39" s="324" t="s">
        <v>446</v>
      </c>
      <c r="L39" s="325" t="s">
        <v>304</v>
      </c>
      <c r="M39" s="326" t="s">
        <v>36</v>
      </c>
      <c r="N39" s="12">
        <v>1</v>
      </c>
      <c r="O39" s="12"/>
      <c r="P39" s="12"/>
      <c r="Q39" s="12"/>
    </row>
    <row r="40" spans="1:17" s="4" customFormat="1" ht="18.75" customHeight="1">
      <c r="A40" s="255" t="s">
        <v>497</v>
      </c>
      <c r="B40" s="256" t="s">
        <v>498</v>
      </c>
      <c r="C40" s="257" t="s">
        <v>344</v>
      </c>
      <c r="D40" s="258" t="s">
        <v>36</v>
      </c>
      <c r="E40" s="12">
        <v>1</v>
      </c>
      <c r="F40" s="12"/>
      <c r="G40" s="12"/>
      <c r="H40" s="12"/>
      <c r="I40" s="12">
        <v>13</v>
      </c>
      <c r="J40" s="323" t="s">
        <v>447</v>
      </c>
      <c r="K40" s="324" t="s">
        <v>448</v>
      </c>
      <c r="L40" s="325" t="s">
        <v>304</v>
      </c>
      <c r="M40" s="326" t="s">
        <v>35</v>
      </c>
      <c r="N40" s="12">
        <v>1</v>
      </c>
      <c r="O40" s="12"/>
      <c r="P40" s="12"/>
      <c r="Q40" s="12"/>
    </row>
    <row r="41" spans="1:17" s="4" customFormat="1" ht="18.75" customHeight="1">
      <c r="A41" s="270"/>
      <c r="B41" s="269"/>
      <c r="C41" s="253"/>
      <c r="D41" s="254"/>
      <c r="E41" s="12"/>
      <c r="F41" s="12"/>
      <c r="G41" s="12"/>
      <c r="H41" s="12"/>
      <c r="I41" s="12">
        <v>14</v>
      </c>
      <c r="J41" s="255" t="s">
        <v>508</v>
      </c>
      <c r="K41" s="256" t="s">
        <v>514</v>
      </c>
      <c r="L41" s="325" t="s">
        <v>304</v>
      </c>
      <c r="M41" s="258" t="s">
        <v>42</v>
      </c>
      <c r="N41" s="12"/>
      <c r="O41" s="12">
        <v>1</v>
      </c>
      <c r="P41" s="12"/>
      <c r="Q41" s="12"/>
    </row>
    <row r="42" spans="1:17" s="4" customFormat="1" ht="18.75" customHeight="1">
      <c r="A42" s="270"/>
      <c r="B42" s="269"/>
      <c r="C42" s="253"/>
      <c r="D42" s="254"/>
      <c r="E42" s="12"/>
      <c r="F42" s="12"/>
      <c r="G42" s="12"/>
      <c r="H42" s="12"/>
      <c r="I42" s="12">
        <v>15</v>
      </c>
      <c r="J42" s="224" t="s">
        <v>454</v>
      </c>
      <c r="K42" s="225" t="s">
        <v>404</v>
      </c>
      <c r="L42" s="226" t="s">
        <v>295</v>
      </c>
      <c r="M42" s="225" t="s">
        <v>35</v>
      </c>
      <c r="N42" s="12">
        <v>1</v>
      </c>
      <c r="O42" s="12"/>
      <c r="P42" s="12"/>
      <c r="Q42" s="12"/>
    </row>
    <row r="43" spans="1:17" s="4" customFormat="1" ht="18.75" customHeight="1">
      <c r="A43" s="270"/>
      <c r="B43" s="269"/>
      <c r="C43" s="253"/>
      <c r="D43" s="254"/>
      <c r="E43" s="12"/>
      <c r="F43" s="12"/>
      <c r="G43" s="12"/>
      <c r="H43" s="12"/>
      <c r="I43" s="12">
        <v>16</v>
      </c>
      <c r="J43" s="224" t="s">
        <v>560</v>
      </c>
      <c r="K43" s="225" t="s">
        <v>561</v>
      </c>
      <c r="L43" s="226" t="s">
        <v>295</v>
      </c>
      <c r="M43" s="225" t="s">
        <v>35</v>
      </c>
      <c r="N43" s="12">
        <v>1</v>
      </c>
      <c r="O43" s="12"/>
      <c r="P43" s="12"/>
      <c r="Q43" s="12"/>
    </row>
    <row r="44" spans="1:17" s="4" customFormat="1" ht="18.75" customHeight="1">
      <c r="A44" s="351"/>
      <c r="B44" s="352"/>
      <c r="C44" s="353"/>
      <c r="D44" s="352"/>
      <c r="E44" s="12"/>
      <c r="F44" s="12"/>
      <c r="G44" s="12"/>
      <c r="H44" s="12"/>
      <c r="I44" s="12">
        <v>17</v>
      </c>
      <c r="J44" s="224"/>
      <c r="K44" s="225"/>
      <c r="L44" s="226"/>
      <c r="M44" s="225"/>
      <c r="N44" s="12"/>
      <c r="O44" s="12"/>
      <c r="P44" s="12"/>
      <c r="Q44" s="12"/>
    </row>
    <row r="45" spans="1:17" s="4" customFormat="1" ht="18.75" customHeight="1">
      <c r="A45" s="351"/>
      <c r="B45" s="352"/>
      <c r="C45" s="353"/>
      <c r="D45" s="352"/>
      <c r="E45" s="288"/>
      <c r="F45" s="269"/>
      <c r="G45" s="12"/>
      <c r="H45" s="12"/>
      <c r="I45" s="12">
        <v>18</v>
      </c>
      <c r="J45" s="224"/>
      <c r="K45" s="225"/>
      <c r="L45" s="226"/>
      <c r="M45" s="225"/>
      <c r="N45" s="12"/>
      <c r="O45" s="12"/>
      <c r="P45" s="12"/>
      <c r="Q45" s="12"/>
    </row>
    <row r="46" spans="1:17" s="4" customFormat="1" ht="18.75" customHeight="1">
      <c r="A46" s="232" t="s">
        <v>442</v>
      </c>
      <c r="B46" s="232" t="s">
        <v>400</v>
      </c>
      <c r="C46" s="233" t="s">
        <v>295</v>
      </c>
      <c r="D46" s="232" t="s">
        <v>35</v>
      </c>
      <c r="E46" s="288"/>
      <c r="F46" s="269"/>
      <c r="G46" s="12">
        <v>1</v>
      </c>
      <c r="H46" s="12"/>
      <c r="I46" s="12">
        <v>19</v>
      </c>
      <c r="J46" s="263" t="s">
        <v>406</v>
      </c>
      <c r="K46" s="264" t="s">
        <v>407</v>
      </c>
      <c r="L46" s="251" t="s">
        <v>347</v>
      </c>
      <c r="M46" s="252" t="s">
        <v>42</v>
      </c>
      <c r="N46" s="12"/>
      <c r="O46" s="12"/>
      <c r="P46" s="12"/>
      <c r="Q46" s="12">
        <v>1</v>
      </c>
    </row>
    <row r="47" spans="1:17" s="4" customFormat="1" ht="18.75" customHeight="1">
      <c r="A47" s="231" t="s">
        <v>562</v>
      </c>
      <c r="B47" s="232" t="s">
        <v>563</v>
      </c>
      <c r="C47" s="233" t="s">
        <v>295</v>
      </c>
      <c r="D47" s="232" t="s">
        <v>39</v>
      </c>
      <c r="E47" s="377"/>
      <c r="F47" s="378"/>
      <c r="G47" s="12">
        <v>1</v>
      </c>
      <c r="H47" s="12"/>
      <c r="I47" s="12">
        <v>20</v>
      </c>
      <c r="J47" s="361" t="s">
        <v>351</v>
      </c>
      <c r="K47" s="367" t="s">
        <v>331</v>
      </c>
      <c r="L47" s="368" t="s">
        <v>300</v>
      </c>
      <c r="M47" s="367" t="s">
        <v>38</v>
      </c>
      <c r="N47" s="12"/>
      <c r="O47" s="12"/>
      <c r="P47" s="12"/>
      <c r="Q47" s="12">
        <v>1</v>
      </c>
    </row>
    <row r="48" spans="1:17" s="4" customFormat="1" ht="26.25" customHeight="1">
      <c r="A48" s="482" t="s">
        <v>138</v>
      </c>
      <c r="B48" s="483"/>
      <c r="C48" s="490"/>
      <c r="D48" s="30">
        <f>SUM(E48:H48)</f>
        <v>15</v>
      </c>
      <c r="E48" s="30">
        <f>SUM(E28:E47)</f>
        <v>8</v>
      </c>
      <c r="F48" s="30">
        <f>SUM(F28:F47)</f>
        <v>5</v>
      </c>
      <c r="G48" s="30">
        <f>SUM(G28:G47)</f>
        <v>2</v>
      </c>
      <c r="H48" s="30">
        <f>SUM(H28:H47)</f>
        <v>0</v>
      </c>
      <c r="I48" s="30"/>
      <c r="J48" s="482" t="s">
        <v>138</v>
      </c>
      <c r="K48" s="483"/>
      <c r="L48" s="483"/>
      <c r="M48" s="30">
        <f>SUM(N48:Q48)</f>
        <v>18</v>
      </c>
      <c r="N48" s="30">
        <f>SUM(N28:N47)</f>
        <v>11</v>
      </c>
      <c r="O48" s="30">
        <f>SUM(O28:O47)</f>
        <v>5</v>
      </c>
      <c r="P48" s="30">
        <f>SUM(P28:P47)</f>
        <v>0</v>
      </c>
      <c r="Q48" s="30">
        <f>SUM(Q28:Q47)</f>
        <v>2</v>
      </c>
    </row>
    <row r="49" spans="1:17" s="10" customFormat="1" ht="18.75" customHeight="1">
      <c r="A49" s="21" t="s">
        <v>16</v>
      </c>
      <c r="B49" s="21" t="s">
        <v>574</v>
      </c>
      <c r="C49" s="489" t="s">
        <v>126</v>
      </c>
      <c r="D49" s="489"/>
      <c r="E49" s="489"/>
      <c r="F49" s="489"/>
      <c r="G49" s="489"/>
      <c r="H49" s="489"/>
      <c r="I49" s="21"/>
      <c r="J49" s="21" t="s">
        <v>312</v>
      </c>
      <c r="K49" s="21" t="s">
        <v>487</v>
      </c>
      <c r="L49" s="350" t="s">
        <v>575</v>
      </c>
      <c r="M49" s="494" t="s">
        <v>576</v>
      </c>
      <c r="N49" s="494"/>
      <c r="O49" s="495"/>
      <c r="P49" s="489">
        <v>2024</v>
      </c>
      <c r="Q49" s="489"/>
    </row>
    <row r="50" spans="1:17" s="9" customFormat="1" ht="26.25">
      <c r="A50" s="310" t="s">
        <v>7</v>
      </c>
      <c r="B50" s="311">
        <v>44996</v>
      </c>
      <c r="C50" s="336" t="s">
        <v>128</v>
      </c>
      <c r="D50" s="336"/>
      <c r="E50" s="486" t="s">
        <v>342</v>
      </c>
      <c r="F50" s="487"/>
      <c r="G50" s="487"/>
      <c r="H50" s="488"/>
      <c r="I50" s="337"/>
      <c r="J50" s="211" t="s">
        <v>28</v>
      </c>
      <c r="K50" s="212">
        <v>44940</v>
      </c>
      <c r="L50" s="213" t="s">
        <v>128</v>
      </c>
      <c r="M50" s="213" t="s">
        <v>131</v>
      </c>
      <c r="N50" s="500" t="s">
        <v>343</v>
      </c>
      <c r="O50" s="501"/>
      <c r="P50" s="501"/>
      <c r="Q50" s="502"/>
    </row>
    <row r="51" spans="1:17" s="9" customFormat="1" ht="27.75">
      <c r="A51" s="6" t="s">
        <v>0</v>
      </c>
      <c r="B51" s="6" t="s">
        <v>1</v>
      </c>
      <c r="C51" s="6" t="s">
        <v>227</v>
      </c>
      <c r="D51" s="22" t="s">
        <v>3</v>
      </c>
      <c r="E51" s="22" t="s">
        <v>4</v>
      </c>
      <c r="F51" s="22" t="s">
        <v>8</v>
      </c>
      <c r="G51" s="22" t="s">
        <v>5</v>
      </c>
      <c r="H51" s="22" t="s">
        <v>6</v>
      </c>
      <c r="I51" s="22"/>
      <c r="J51" s="6" t="s">
        <v>0</v>
      </c>
      <c r="K51" s="6" t="s">
        <v>1</v>
      </c>
      <c r="L51" s="36" t="s">
        <v>17</v>
      </c>
      <c r="M51" s="22" t="s">
        <v>3</v>
      </c>
      <c r="N51" s="22" t="s">
        <v>4</v>
      </c>
      <c r="O51" s="22" t="s">
        <v>8</v>
      </c>
      <c r="P51" s="22" t="s">
        <v>5</v>
      </c>
      <c r="Q51" s="22" t="s">
        <v>6</v>
      </c>
    </row>
    <row r="52" spans="1:17" ht="18.75" customHeight="1">
      <c r="A52" s="351"/>
      <c r="B52" s="352"/>
      <c r="C52" s="353"/>
      <c r="D52" s="352"/>
      <c r="E52" s="12"/>
      <c r="F52" s="12"/>
      <c r="G52" s="12"/>
      <c r="H52" s="12"/>
      <c r="I52" s="12">
        <v>1</v>
      </c>
      <c r="J52" s="290" t="s">
        <v>365</v>
      </c>
      <c r="K52" s="290" t="s">
        <v>490</v>
      </c>
      <c r="L52" s="291" t="s">
        <v>233</v>
      </c>
      <c r="M52" s="292" t="s">
        <v>36</v>
      </c>
      <c r="N52" s="12">
        <v>1</v>
      </c>
      <c r="O52" s="12"/>
      <c r="P52" s="12"/>
      <c r="Q52" s="12"/>
    </row>
    <row r="53" spans="1:17" ht="18.75" customHeight="1">
      <c r="A53" s="354"/>
      <c r="B53" s="352"/>
      <c r="C53" s="353"/>
      <c r="D53" s="352"/>
      <c r="E53" s="12"/>
      <c r="F53" s="12"/>
      <c r="G53" s="12"/>
      <c r="H53" s="12"/>
      <c r="I53" s="12">
        <v>2</v>
      </c>
      <c r="J53" s="290" t="s">
        <v>365</v>
      </c>
      <c r="K53" s="290" t="s">
        <v>348</v>
      </c>
      <c r="L53" s="291" t="s">
        <v>233</v>
      </c>
      <c r="M53" s="292" t="s">
        <v>35</v>
      </c>
      <c r="N53" s="12">
        <v>1</v>
      </c>
      <c r="O53" s="12"/>
      <c r="P53" s="12"/>
      <c r="Q53" s="12"/>
    </row>
    <row r="54" spans="1:17" ht="18.75" customHeight="1">
      <c r="A54" s="354"/>
      <c r="B54" s="352"/>
      <c r="C54" s="353"/>
      <c r="D54" s="352"/>
      <c r="E54" s="12"/>
      <c r="F54" s="12"/>
      <c r="G54" s="12"/>
      <c r="H54" s="12"/>
      <c r="I54" s="12">
        <v>3</v>
      </c>
      <c r="J54" s="290" t="s">
        <v>427</v>
      </c>
      <c r="K54" s="290" t="s">
        <v>428</v>
      </c>
      <c r="L54" s="291" t="s">
        <v>233</v>
      </c>
      <c r="M54" s="292" t="s">
        <v>35</v>
      </c>
      <c r="N54" s="12">
        <v>1</v>
      </c>
      <c r="O54" s="12"/>
      <c r="P54" s="12"/>
      <c r="Q54" s="12"/>
    </row>
    <row r="55" spans="1:17" ht="18.75" customHeight="1">
      <c r="A55" s="351"/>
      <c r="B55" s="352"/>
      <c r="C55" s="353"/>
      <c r="D55" s="352"/>
      <c r="E55" s="12"/>
      <c r="F55" s="12"/>
      <c r="G55" s="12"/>
      <c r="H55" s="12"/>
      <c r="I55" s="12">
        <v>4</v>
      </c>
      <c r="J55" s="397" t="s">
        <v>509</v>
      </c>
      <c r="K55" s="398" t="s">
        <v>510</v>
      </c>
      <c r="L55" s="399" t="str">
        <f>'[2]1er crit. EdT'!$K$4</f>
        <v>162</v>
      </c>
      <c r="M55" s="400" t="s">
        <v>35</v>
      </c>
      <c r="N55" s="12">
        <v>1</v>
      </c>
      <c r="O55" s="12"/>
      <c r="P55" s="12"/>
      <c r="Q55" s="12"/>
    </row>
    <row r="56" spans="1:17" ht="18.75" customHeight="1">
      <c r="A56" s="270"/>
      <c r="B56" s="269"/>
      <c r="C56" s="253"/>
      <c r="D56" s="254"/>
      <c r="E56" s="12"/>
      <c r="F56" s="12"/>
      <c r="G56" s="12"/>
      <c r="H56" s="12"/>
      <c r="I56" s="12">
        <v>5</v>
      </c>
      <c r="J56" s="338" t="s">
        <v>464</v>
      </c>
      <c r="K56" s="225" t="s">
        <v>465</v>
      </c>
      <c r="L56" s="226" t="s">
        <v>295</v>
      </c>
      <c r="M56" s="225" t="s">
        <v>39</v>
      </c>
      <c r="N56" s="12">
        <v>1</v>
      </c>
      <c r="O56" s="12"/>
      <c r="P56" s="12"/>
      <c r="Q56" s="12"/>
    </row>
    <row r="57" spans="1:17" ht="18.75" customHeight="1">
      <c r="A57" s="270"/>
      <c r="B57" s="269"/>
      <c r="C57" s="253"/>
      <c r="D57" s="254"/>
      <c r="E57" s="12"/>
      <c r="F57" s="184"/>
      <c r="G57" s="184"/>
      <c r="H57" s="184"/>
      <c r="I57" s="12">
        <v>6</v>
      </c>
      <c r="J57" s="224" t="s">
        <v>558</v>
      </c>
      <c r="K57" s="225" t="s">
        <v>559</v>
      </c>
      <c r="L57" s="226" t="s">
        <v>295</v>
      </c>
      <c r="M57" s="225" t="s">
        <v>35</v>
      </c>
      <c r="N57" s="12">
        <v>1</v>
      </c>
      <c r="O57" s="12"/>
      <c r="P57" s="12"/>
      <c r="Q57" s="12"/>
    </row>
    <row r="58" spans="1:17" ht="18.75" customHeight="1">
      <c r="A58" s="169"/>
      <c r="B58" s="170"/>
      <c r="C58" s="171"/>
      <c r="D58" s="172"/>
      <c r="E58" s="186"/>
      <c r="F58" s="186"/>
      <c r="G58" s="186"/>
      <c r="H58" s="173"/>
      <c r="I58" s="12">
        <v>7</v>
      </c>
      <c r="J58" s="255" t="s">
        <v>403</v>
      </c>
      <c r="K58" s="256" t="s">
        <v>404</v>
      </c>
      <c r="L58" s="257" t="s">
        <v>344</v>
      </c>
      <c r="M58" s="258" t="s">
        <v>36</v>
      </c>
      <c r="N58" s="12">
        <v>1</v>
      </c>
      <c r="O58" s="12"/>
      <c r="P58" s="12"/>
      <c r="Q58" s="12"/>
    </row>
    <row r="59" spans="1:17" ht="18.75" customHeight="1">
      <c r="A59" s="115"/>
      <c r="B59" s="44"/>
      <c r="C59" s="161"/>
      <c r="D59" s="160"/>
      <c r="E59" s="185"/>
      <c r="F59" s="185"/>
      <c r="G59" s="185"/>
      <c r="H59" s="185"/>
      <c r="I59" s="12">
        <v>8</v>
      </c>
      <c r="J59" s="255" t="s">
        <v>500</v>
      </c>
      <c r="K59" s="256" t="s">
        <v>331</v>
      </c>
      <c r="L59" s="257" t="s">
        <v>344</v>
      </c>
      <c r="M59" s="258" t="s">
        <v>35</v>
      </c>
      <c r="N59" s="12">
        <v>1</v>
      </c>
      <c r="O59" s="12"/>
      <c r="P59" s="12"/>
      <c r="Q59" s="12"/>
    </row>
    <row r="60" spans="1:17" ht="18.75" customHeight="1">
      <c r="A60" s="169"/>
      <c r="B60" s="170"/>
      <c r="C60" s="171"/>
      <c r="D60" s="172"/>
      <c r="E60" s="186"/>
      <c r="F60" s="186"/>
      <c r="G60" s="186"/>
      <c r="H60" s="173"/>
      <c r="I60" s="12">
        <v>9</v>
      </c>
      <c r="J60" s="255" t="s">
        <v>475</v>
      </c>
      <c r="K60" s="256" t="s">
        <v>476</v>
      </c>
      <c r="L60" s="257" t="s">
        <v>344</v>
      </c>
      <c r="M60" s="258" t="s">
        <v>42</v>
      </c>
      <c r="N60" s="12"/>
      <c r="O60" s="12">
        <v>1</v>
      </c>
      <c r="P60" s="12"/>
      <c r="Q60" s="12"/>
    </row>
    <row r="61" spans="1:17" ht="18.75" customHeight="1">
      <c r="A61" s="355"/>
      <c r="B61" s="181"/>
      <c r="C61" s="161"/>
      <c r="D61" s="160"/>
      <c r="E61" s="185"/>
      <c r="F61" s="185"/>
      <c r="G61" s="185"/>
      <c r="H61" s="185"/>
      <c r="I61" s="12">
        <v>10</v>
      </c>
      <c r="J61" s="255" t="s">
        <v>480</v>
      </c>
      <c r="K61" s="256" t="s">
        <v>481</v>
      </c>
      <c r="L61" s="257" t="s">
        <v>344</v>
      </c>
      <c r="M61" s="258" t="s">
        <v>35</v>
      </c>
      <c r="N61" s="12">
        <v>1</v>
      </c>
      <c r="O61" s="12"/>
      <c r="P61" s="12"/>
      <c r="Q61" s="12"/>
    </row>
    <row r="62" spans="1:17" ht="18.75" customHeight="1">
      <c r="A62" s="12"/>
      <c r="B62" s="12"/>
      <c r="C62" s="12"/>
      <c r="D62" s="12"/>
      <c r="E62" s="12"/>
      <c r="F62" s="12"/>
      <c r="G62" s="12"/>
      <c r="H62" s="12"/>
      <c r="I62" s="12">
        <v>11</v>
      </c>
      <c r="J62" s="255" t="s">
        <v>499</v>
      </c>
      <c r="K62" s="256" t="s">
        <v>348</v>
      </c>
      <c r="L62" s="257" t="s">
        <v>344</v>
      </c>
      <c r="M62" s="258" t="s">
        <v>35</v>
      </c>
      <c r="N62" s="12">
        <v>1</v>
      </c>
      <c r="O62" s="12"/>
      <c r="P62" s="12"/>
      <c r="Q62" s="12"/>
    </row>
    <row r="63" spans="1:17" ht="18.75" customHeight="1">
      <c r="A63" s="312"/>
      <c r="B63" s="312"/>
      <c r="C63" s="12"/>
      <c r="D63" s="12"/>
      <c r="E63" s="12"/>
      <c r="F63" s="12"/>
      <c r="G63" s="12"/>
      <c r="H63" s="12"/>
      <c r="I63" s="12">
        <v>12</v>
      </c>
      <c r="J63" s="255" t="s">
        <v>502</v>
      </c>
      <c r="K63" s="256" t="s">
        <v>282</v>
      </c>
      <c r="L63" s="257" t="s">
        <v>344</v>
      </c>
      <c r="M63" s="258" t="s">
        <v>38</v>
      </c>
      <c r="N63" s="12"/>
      <c r="O63" s="12">
        <v>1</v>
      </c>
      <c r="P63" s="12"/>
      <c r="Q63" s="12"/>
    </row>
    <row r="64" spans="1:17" ht="18.75" customHeight="1">
      <c r="A64" s="12"/>
      <c r="B64" s="12"/>
      <c r="C64" s="12"/>
      <c r="D64" s="12"/>
      <c r="E64" s="12"/>
      <c r="F64" s="12"/>
      <c r="G64" s="12"/>
      <c r="H64" s="12"/>
      <c r="I64" s="12">
        <v>13</v>
      </c>
      <c r="J64" s="255" t="s">
        <v>380</v>
      </c>
      <c r="K64" s="256" t="s">
        <v>381</v>
      </c>
      <c r="L64" s="257" t="s">
        <v>344</v>
      </c>
      <c r="M64" s="258" t="s">
        <v>42</v>
      </c>
      <c r="N64" s="12"/>
      <c r="O64" s="12">
        <v>1</v>
      </c>
      <c r="P64" s="12"/>
      <c r="Q64" s="12"/>
    </row>
    <row r="65" spans="1:17" ht="18.75" customHeight="1">
      <c r="A65" s="12"/>
      <c r="B65" s="12"/>
      <c r="C65" s="12"/>
      <c r="D65" s="12"/>
      <c r="E65" s="12"/>
      <c r="F65" s="12"/>
      <c r="G65" s="12"/>
      <c r="H65" s="12"/>
      <c r="I65" s="12">
        <v>14</v>
      </c>
      <c r="J65" s="255" t="s">
        <v>569</v>
      </c>
      <c r="K65" s="256" t="s">
        <v>570</v>
      </c>
      <c r="L65" s="257" t="s">
        <v>344</v>
      </c>
      <c r="M65" s="258" t="s">
        <v>38</v>
      </c>
      <c r="N65" s="12"/>
      <c r="O65" s="12">
        <v>1</v>
      </c>
      <c r="P65" s="12"/>
      <c r="Q65" s="12"/>
    </row>
    <row r="66" spans="1:17" ht="18.75" customHeight="1">
      <c r="A66" s="12"/>
      <c r="B66" s="12"/>
      <c r="C66" s="12"/>
      <c r="D66" s="12"/>
      <c r="E66" s="12"/>
      <c r="F66" s="12"/>
      <c r="G66" s="12"/>
      <c r="H66" s="12"/>
      <c r="I66" s="12">
        <v>15</v>
      </c>
      <c r="J66" s="263" t="s">
        <v>225</v>
      </c>
      <c r="K66" s="264" t="s">
        <v>439</v>
      </c>
      <c r="L66" s="251" t="s">
        <v>405</v>
      </c>
      <c r="M66" s="252" t="s">
        <v>35</v>
      </c>
      <c r="N66" s="12"/>
      <c r="O66" s="12"/>
      <c r="P66" s="12">
        <v>1</v>
      </c>
      <c r="Q66" s="12"/>
    </row>
    <row r="67" spans="1:17" ht="18.75" customHeight="1">
      <c r="A67" s="173"/>
      <c r="B67" s="160"/>
      <c r="C67" s="161"/>
      <c r="D67" s="160"/>
      <c r="E67" s="12"/>
      <c r="F67" s="12"/>
      <c r="G67" s="12"/>
      <c r="H67" s="12"/>
      <c r="I67" s="12">
        <v>16</v>
      </c>
      <c r="J67" s="263" t="s">
        <v>382</v>
      </c>
      <c r="K67" s="264" t="s">
        <v>383</v>
      </c>
      <c r="L67" s="251" t="str">
        <f>'[4]1er crit.10m'!$K$4</f>
        <v>287</v>
      </c>
      <c r="M67" s="252" t="s">
        <v>42</v>
      </c>
      <c r="N67" s="12"/>
      <c r="O67" s="12"/>
      <c r="P67" s="12"/>
      <c r="Q67" s="12">
        <v>1</v>
      </c>
    </row>
    <row r="68" spans="1:17" ht="18.75" customHeight="1">
      <c r="A68" s="173"/>
      <c r="B68" s="160"/>
      <c r="C68" s="161"/>
      <c r="D68" s="160"/>
      <c r="E68" s="12"/>
      <c r="F68" s="12"/>
      <c r="G68" s="12"/>
      <c r="H68" s="12"/>
      <c r="I68" s="12">
        <v>17</v>
      </c>
      <c r="J68" s="263" t="s">
        <v>501</v>
      </c>
      <c r="K68" s="264" t="s">
        <v>466</v>
      </c>
      <c r="L68" s="251" t="s">
        <v>344</v>
      </c>
      <c r="M68" s="252" t="s">
        <v>38</v>
      </c>
      <c r="N68" s="12"/>
      <c r="O68" s="12"/>
      <c r="P68" s="12"/>
      <c r="Q68" s="12">
        <v>1</v>
      </c>
    </row>
    <row r="69" spans="1:17" ht="18.75" customHeight="1">
      <c r="A69" s="270"/>
      <c r="B69" s="269"/>
      <c r="C69" s="253"/>
      <c r="D69" s="254"/>
      <c r="E69" s="12"/>
      <c r="F69" s="12"/>
      <c r="G69" s="12"/>
      <c r="H69" s="12"/>
      <c r="I69" s="12">
        <v>18</v>
      </c>
      <c r="J69" s="263" t="s">
        <v>475</v>
      </c>
      <c r="K69" s="264" t="s">
        <v>477</v>
      </c>
      <c r="L69" s="251" t="s">
        <v>344</v>
      </c>
      <c r="M69" s="252" t="s">
        <v>35</v>
      </c>
      <c r="N69" s="12"/>
      <c r="O69" s="12"/>
      <c r="P69" s="12">
        <v>1</v>
      </c>
      <c r="Q69" s="12"/>
    </row>
    <row r="70" spans="1:17" ht="18.75" customHeight="1">
      <c r="A70" s="246"/>
      <c r="B70" s="249"/>
      <c r="C70" s="247"/>
      <c r="D70" s="248"/>
      <c r="E70" s="12"/>
      <c r="F70" s="12"/>
      <c r="G70" s="12"/>
      <c r="H70" s="12"/>
      <c r="I70" s="12">
        <v>19</v>
      </c>
      <c r="J70" s="231" t="s">
        <v>394</v>
      </c>
      <c r="K70" s="232" t="s">
        <v>395</v>
      </c>
      <c r="L70" s="233" t="s">
        <v>341</v>
      </c>
      <c r="M70" s="232" t="s">
        <v>42</v>
      </c>
      <c r="N70" s="12"/>
      <c r="O70" s="12"/>
      <c r="P70" s="12"/>
      <c r="Q70" s="12">
        <v>1</v>
      </c>
    </row>
    <row r="71" spans="1:17" ht="18.75" customHeight="1">
      <c r="A71" s="246"/>
      <c r="B71" s="249"/>
      <c r="C71" s="247"/>
      <c r="D71" s="248"/>
      <c r="E71" s="12"/>
      <c r="F71" s="12"/>
      <c r="G71" s="12"/>
      <c r="H71" s="12"/>
      <c r="I71" s="12">
        <v>20</v>
      </c>
      <c r="J71" s="359" t="s">
        <v>378</v>
      </c>
      <c r="K71" s="359" t="s">
        <v>379</v>
      </c>
      <c r="L71" s="358" t="s">
        <v>233</v>
      </c>
      <c r="M71" s="359" t="s">
        <v>42</v>
      </c>
      <c r="N71" s="12"/>
      <c r="O71" s="12"/>
      <c r="P71" s="12"/>
      <c r="Q71" s="12">
        <v>1</v>
      </c>
    </row>
    <row r="72" spans="1:17" ht="30" customHeight="1">
      <c r="A72" s="484" t="s">
        <v>138</v>
      </c>
      <c r="B72" s="485"/>
      <c r="C72" s="496"/>
      <c r="D72" s="33">
        <f>SUM(E72:H72)</f>
        <v>0</v>
      </c>
      <c r="E72" s="30">
        <f>SUM(E52:E71)</f>
        <v>0</v>
      </c>
      <c r="F72" s="30">
        <f>SUM(F52:F71)</f>
        <v>0</v>
      </c>
      <c r="G72" s="30">
        <f>SUM(G52:G71)</f>
        <v>0</v>
      </c>
      <c r="H72" s="145">
        <f>SUM(H52:H71)</f>
        <v>0</v>
      </c>
      <c r="I72" s="146"/>
      <c r="J72" s="484" t="s">
        <v>138</v>
      </c>
      <c r="K72" s="485"/>
      <c r="L72" s="485"/>
      <c r="M72" s="30">
        <f>SUM(N72:Q72)</f>
        <v>20</v>
      </c>
      <c r="N72" s="30">
        <f>SUM(N52:N71)</f>
        <v>10</v>
      </c>
      <c r="O72" s="30">
        <f>SUM(O52:O71)</f>
        <v>4</v>
      </c>
      <c r="P72" s="30">
        <f>SUM(P52:P71)</f>
        <v>2</v>
      </c>
      <c r="Q72" s="30">
        <f>SUM(Q52:Q71)</f>
        <v>4</v>
      </c>
    </row>
    <row r="73" spans="1:17" ht="33.75" customHeight="1">
      <c r="A73" s="470" t="s">
        <v>138</v>
      </c>
      <c r="B73" s="470"/>
      <c r="C73" s="470"/>
      <c r="D73" s="471">
        <f>SUM(D24+M24+D48+M48+D72+M72)</f>
        <v>67</v>
      </c>
      <c r="E73" s="67" t="s">
        <v>4</v>
      </c>
      <c r="F73" s="67" t="s">
        <v>8</v>
      </c>
      <c r="G73" s="67" t="s">
        <v>5</v>
      </c>
      <c r="H73" s="67" t="s">
        <v>6</v>
      </c>
      <c r="I73" s="470" t="s">
        <v>294</v>
      </c>
      <c r="J73" s="470"/>
      <c r="K73" s="470"/>
      <c r="L73" s="470"/>
      <c r="M73" s="67">
        <v>32</v>
      </c>
      <c r="N73" s="67">
        <v>42</v>
      </c>
      <c r="O73" s="67">
        <v>32</v>
      </c>
      <c r="P73" s="67">
        <v>42</v>
      </c>
      <c r="Q73" s="33"/>
    </row>
    <row r="74" spans="1:17" ht="33.75" customHeight="1">
      <c r="A74" s="470"/>
      <c r="B74" s="470"/>
      <c r="C74" s="470"/>
      <c r="D74" s="471"/>
      <c r="E74" s="379">
        <f>SUM(E24+N24+E48+N48+E72+N72)</f>
        <v>37</v>
      </c>
      <c r="F74" s="379">
        <f>SUM(F24+O24+F48+O48+F72+O72)</f>
        <v>18</v>
      </c>
      <c r="G74" s="379">
        <f>SUM(G24+P24+G48+P48+G72+P72)</f>
        <v>6</v>
      </c>
      <c r="H74" s="379">
        <f>SUM(H24+Q24+H48+Q48+H72+Q72)</f>
        <v>6</v>
      </c>
      <c r="I74" s="470"/>
      <c r="J74" s="470"/>
      <c r="K74" s="470"/>
      <c r="L74" s="470"/>
      <c r="M74" s="67">
        <f>PRODUCT(M72*M73)</f>
        <v>640</v>
      </c>
      <c r="N74" s="67">
        <f>PRODUCT(N72*N73)</f>
        <v>420</v>
      </c>
      <c r="O74" s="67">
        <f>PRODUCT(O72*O73)</f>
        <v>128</v>
      </c>
      <c r="P74" s="67">
        <f>PRODUCT(P72*P73)</f>
        <v>84</v>
      </c>
      <c r="Q74" s="380"/>
    </row>
    <row r="75" spans="1:17" ht="30" customHeight="1">
      <c r="A75" s="470"/>
      <c r="B75" s="470"/>
      <c r="C75" s="470"/>
      <c r="D75" s="471"/>
      <c r="E75" s="471">
        <f>SUM(E74+F74)</f>
        <v>55</v>
      </c>
      <c r="F75" s="471"/>
      <c r="G75" s="471">
        <f>SUM(G74+H74)</f>
        <v>12</v>
      </c>
      <c r="H75" s="471"/>
      <c r="I75" s="470"/>
      <c r="J75" s="470"/>
      <c r="K75" s="470"/>
      <c r="L75" s="470"/>
      <c r="M75" s="470">
        <f>SUM(M74:N74)</f>
        <v>1060</v>
      </c>
      <c r="N75" s="470"/>
      <c r="O75" s="407">
        <f>SUM(O74:P74)</f>
        <v>212</v>
      </c>
      <c r="P75" s="407"/>
      <c r="Q75" s="380"/>
    </row>
    <row r="76" spans="1:12" ht="22.5" customHeight="1">
      <c r="A76" s="356" t="s">
        <v>494</v>
      </c>
      <c r="B76" s="356" t="s">
        <v>4</v>
      </c>
      <c r="C76" s="474" t="s">
        <v>8</v>
      </c>
      <c r="D76" s="474"/>
      <c r="E76" s="491" t="s">
        <v>423</v>
      </c>
      <c r="F76" s="492"/>
      <c r="G76" s="491" t="s">
        <v>5</v>
      </c>
      <c r="H76" s="493"/>
      <c r="I76" s="492"/>
      <c r="J76" s="356" t="s">
        <v>6</v>
      </c>
      <c r="K76" s="356" t="s">
        <v>137</v>
      </c>
      <c r="L76" s="357"/>
    </row>
    <row r="77" spans="1:12" ht="22.5" customHeight="1">
      <c r="A77" s="478" t="s">
        <v>545</v>
      </c>
      <c r="B77" s="6"/>
      <c r="C77" s="410"/>
      <c r="D77" s="410"/>
      <c r="E77" s="467"/>
      <c r="F77" s="469"/>
      <c r="G77" s="467"/>
      <c r="H77" s="468"/>
      <c r="I77" s="469"/>
      <c r="J77" s="6"/>
      <c r="K77" s="472">
        <f>SUM(B77:J77)</f>
        <v>0</v>
      </c>
      <c r="L77" s="3" t="s">
        <v>401</v>
      </c>
    </row>
    <row r="78" spans="1:12" ht="22.5" customHeight="1">
      <c r="A78" s="479"/>
      <c r="B78" s="6">
        <f>PRODUCT(B77*32)</f>
        <v>0</v>
      </c>
      <c r="C78" s="467">
        <f>PRODUCT(C77*42)</f>
        <v>0</v>
      </c>
      <c r="D78" s="469"/>
      <c r="E78" s="467"/>
      <c r="F78" s="469"/>
      <c r="G78" s="467">
        <f>PRODUCT(G77*32)</f>
        <v>0</v>
      </c>
      <c r="H78" s="468"/>
      <c r="I78" s="469"/>
      <c r="J78" s="6">
        <f>PRODUCT(J77*42)</f>
        <v>0</v>
      </c>
      <c r="K78" s="474"/>
      <c r="L78" s="3" t="s">
        <v>402</v>
      </c>
    </row>
    <row r="79" spans="1:12" ht="22.5" customHeight="1">
      <c r="A79" s="478" t="s">
        <v>546</v>
      </c>
      <c r="B79" s="6">
        <v>37</v>
      </c>
      <c r="C79" s="410">
        <v>18</v>
      </c>
      <c r="D79" s="410"/>
      <c r="E79" s="467"/>
      <c r="F79" s="469"/>
      <c r="G79" s="467">
        <v>6</v>
      </c>
      <c r="H79" s="468"/>
      <c r="I79" s="469"/>
      <c r="J79" s="6">
        <v>6</v>
      </c>
      <c r="K79" s="472">
        <f>SUM(B79:J79)</f>
        <v>67</v>
      </c>
      <c r="L79" s="3" t="s">
        <v>401</v>
      </c>
    </row>
    <row r="80" spans="1:12" ht="22.5" customHeight="1">
      <c r="A80" s="479"/>
      <c r="B80" s="6">
        <f>PRODUCT(B79*32)</f>
        <v>1184</v>
      </c>
      <c r="C80" s="467">
        <f>PRODUCT(C79*42)</f>
        <v>756</v>
      </c>
      <c r="D80" s="469"/>
      <c r="E80" s="467"/>
      <c r="F80" s="469"/>
      <c r="G80" s="467">
        <f>PRODUCT(G79*32)</f>
        <v>192</v>
      </c>
      <c r="H80" s="468"/>
      <c r="I80" s="469"/>
      <c r="J80" s="6">
        <f>PRODUCT(J79*42)</f>
        <v>252</v>
      </c>
      <c r="K80" s="474"/>
      <c r="L80" s="3" t="s">
        <v>402</v>
      </c>
    </row>
    <row r="81" spans="1:12" ht="22.5" customHeight="1">
      <c r="A81" s="478" t="s">
        <v>418</v>
      </c>
      <c r="B81" s="6"/>
      <c r="C81" s="410"/>
      <c r="D81" s="410"/>
      <c r="E81" s="467"/>
      <c r="F81" s="469"/>
      <c r="G81" s="467"/>
      <c r="H81" s="468"/>
      <c r="I81" s="469"/>
      <c r="J81" s="6"/>
      <c r="K81" s="472">
        <f>SUM(B81:J81)</f>
        <v>0</v>
      </c>
      <c r="L81" s="3" t="s">
        <v>401</v>
      </c>
    </row>
    <row r="82" spans="1:12" ht="22.5" customHeight="1">
      <c r="A82" s="479"/>
      <c r="B82" s="6">
        <f>PRODUCT(B81*32)</f>
        <v>0</v>
      </c>
      <c r="C82" s="467">
        <f>PRODUCT(C81*42)</f>
        <v>0</v>
      </c>
      <c r="D82" s="469"/>
      <c r="E82" s="467"/>
      <c r="F82" s="469"/>
      <c r="G82" s="467">
        <f>PRODUCT(G81*32)</f>
        <v>0</v>
      </c>
      <c r="H82" s="468"/>
      <c r="I82" s="469"/>
      <c r="J82" s="6">
        <f>PRODUCT(J81*42)</f>
        <v>0</v>
      </c>
      <c r="K82" s="474"/>
      <c r="L82" s="3" t="s">
        <v>402</v>
      </c>
    </row>
    <row r="83" spans="1:12" ht="22.5" customHeight="1">
      <c r="A83" s="478" t="s">
        <v>419</v>
      </c>
      <c r="B83" s="6"/>
      <c r="C83" s="410"/>
      <c r="D83" s="410"/>
      <c r="E83" s="467"/>
      <c r="F83" s="469"/>
      <c r="G83" s="467"/>
      <c r="H83" s="468"/>
      <c r="I83" s="469"/>
      <c r="J83" s="6"/>
      <c r="K83" s="472">
        <f>SUM(B83:J83)</f>
        <v>0</v>
      </c>
      <c r="L83" s="3" t="s">
        <v>401</v>
      </c>
    </row>
    <row r="84" spans="1:12" ht="22.5" customHeight="1">
      <c r="A84" s="479"/>
      <c r="B84" s="6">
        <f>PRODUCT(B83*32)</f>
        <v>0</v>
      </c>
      <c r="C84" s="467">
        <f>PRODUCT(C83*42)</f>
        <v>0</v>
      </c>
      <c r="D84" s="469"/>
      <c r="E84" s="467"/>
      <c r="F84" s="469"/>
      <c r="G84" s="467">
        <f>PRODUCT(G83*32)</f>
        <v>0</v>
      </c>
      <c r="H84" s="468"/>
      <c r="I84" s="469"/>
      <c r="J84" s="6">
        <f>PRODUCT(J83*42)</f>
        <v>0</v>
      </c>
      <c r="K84" s="474"/>
      <c r="L84" s="3" t="s">
        <v>402</v>
      </c>
    </row>
    <row r="85" spans="1:12" ht="22.5" customHeight="1">
      <c r="A85" s="478" t="s">
        <v>474</v>
      </c>
      <c r="B85" s="6">
        <f>SUM(B77+B79+B81+B83)</f>
        <v>37</v>
      </c>
      <c r="C85" s="467">
        <f>SUM(C77+C79+C81+C83)</f>
        <v>18</v>
      </c>
      <c r="D85" s="469"/>
      <c r="E85" s="467"/>
      <c r="F85" s="469"/>
      <c r="G85" s="467">
        <f>SUM(G77+G79+G81+G83)</f>
        <v>6</v>
      </c>
      <c r="H85" s="468"/>
      <c r="I85" s="469"/>
      <c r="J85" s="6">
        <f>SUM(J77+J79+J81+J83)</f>
        <v>6</v>
      </c>
      <c r="K85" s="472">
        <f>SUM(B85:J85)</f>
        <v>67</v>
      </c>
      <c r="L85" s="3" t="s">
        <v>401</v>
      </c>
    </row>
    <row r="86" spans="1:12" ht="22.5" customHeight="1">
      <c r="A86" s="479"/>
      <c r="B86" s="6">
        <f>SUM(B78+B80+B82+B84)</f>
        <v>1184</v>
      </c>
      <c r="C86" s="467">
        <f>SUM(C78+C80+C82+C84)</f>
        <v>756</v>
      </c>
      <c r="D86" s="469"/>
      <c r="E86" s="467"/>
      <c r="F86" s="469"/>
      <c r="G86" s="467">
        <f>SUM(G78+G80+G82+G84)</f>
        <v>192</v>
      </c>
      <c r="H86" s="468"/>
      <c r="I86" s="469"/>
      <c r="J86" s="6">
        <f>SUM(J78+J80+J82+J84)</f>
        <v>252</v>
      </c>
      <c r="K86" s="474"/>
      <c r="L86" s="3" t="s">
        <v>402</v>
      </c>
    </row>
    <row r="87" spans="1:12" ht="22.5" customHeight="1">
      <c r="A87" s="478" t="s">
        <v>420</v>
      </c>
      <c r="B87" s="6"/>
      <c r="C87" s="410"/>
      <c r="D87" s="410"/>
      <c r="E87" s="467"/>
      <c r="F87" s="469"/>
      <c r="G87" s="467"/>
      <c r="H87" s="468"/>
      <c r="I87" s="469"/>
      <c r="J87" s="6"/>
      <c r="K87" s="472">
        <f>SUM(J88:J89)</f>
        <v>0</v>
      </c>
      <c r="L87" s="475" t="s">
        <v>401</v>
      </c>
    </row>
    <row r="88" spans="1:12" ht="22.5" customHeight="1">
      <c r="A88" s="480"/>
      <c r="B88" s="6" t="s">
        <v>484</v>
      </c>
      <c r="C88" s="467" t="s">
        <v>483</v>
      </c>
      <c r="D88" s="469"/>
      <c r="E88" s="467" t="s">
        <v>482</v>
      </c>
      <c r="F88" s="469"/>
      <c r="G88" s="467"/>
      <c r="H88" s="468"/>
      <c r="I88" s="469"/>
      <c r="J88" s="6">
        <f>SUM(B87:J87)</f>
        <v>0</v>
      </c>
      <c r="K88" s="473"/>
      <c r="L88" s="476"/>
    </row>
    <row r="89" spans="1:12" ht="22.5" customHeight="1">
      <c r="A89" s="480"/>
      <c r="B89" s="6"/>
      <c r="C89" s="467"/>
      <c r="D89" s="469"/>
      <c r="E89" s="467"/>
      <c r="F89" s="469"/>
      <c r="G89" s="467"/>
      <c r="H89" s="468"/>
      <c r="I89" s="469"/>
      <c r="J89" s="6"/>
      <c r="K89" s="473"/>
      <c r="L89" s="477"/>
    </row>
    <row r="90" spans="1:12" ht="22.5" customHeight="1">
      <c r="A90" s="479"/>
      <c r="B90" s="6">
        <f>PRODUCT(B87*34)</f>
        <v>0</v>
      </c>
      <c r="C90" s="410">
        <f>PRODUCT(C87*44)</f>
        <v>0</v>
      </c>
      <c r="D90" s="410"/>
      <c r="E90" s="467">
        <f>PRODUCT(E87*66)</f>
        <v>0</v>
      </c>
      <c r="F90" s="469"/>
      <c r="G90" s="467">
        <f>PRODUCT(G87*34)</f>
        <v>0</v>
      </c>
      <c r="H90" s="468"/>
      <c r="I90" s="469"/>
      <c r="J90" s="6">
        <f>PRODUCT(J87*44)</f>
        <v>0</v>
      </c>
      <c r="K90" s="474"/>
      <c r="L90" s="3" t="s">
        <v>402</v>
      </c>
    </row>
    <row r="91" spans="1:12" ht="22.5" customHeight="1">
      <c r="A91" s="472" t="s">
        <v>137</v>
      </c>
      <c r="B91" s="6">
        <f>SUM(B77+B79+B81+B83+B87)</f>
        <v>37</v>
      </c>
      <c r="C91" s="410">
        <f>SUM(C77+C79+C81+C83+C87)</f>
        <v>18</v>
      </c>
      <c r="D91" s="410"/>
      <c r="E91" s="410">
        <f>SUM(E77+E79+E81+E83+E87)</f>
        <v>0</v>
      </c>
      <c r="F91" s="410"/>
      <c r="G91" s="467">
        <f>SUM(G77+G79+G81+G83+G87)</f>
        <v>6</v>
      </c>
      <c r="H91" s="468"/>
      <c r="I91" s="469"/>
      <c r="J91" s="6">
        <f>SUM(J77+J79+J81+J83+J87)</f>
        <v>6</v>
      </c>
      <c r="K91" s="472">
        <f>SUM(B91:J91)</f>
        <v>67</v>
      </c>
      <c r="L91" s="3" t="s">
        <v>401</v>
      </c>
    </row>
    <row r="92" spans="1:12" ht="22.5" customHeight="1">
      <c r="A92" s="473"/>
      <c r="B92" s="6">
        <f>SUM(B78+B80+B82+B84+B90)</f>
        <v>1184</v>
      </c>
      <c r="C92" s="410">
        <f>SUM(C78+C80+C82+C84+C90)</f>
        <v>756</v>
      </c>
      <c r="D92" s="410"/>
      <c r="E92" s="410">
        <f>SUM(E78+E80+E82+E84+E90)</f>
        <v>0</v>
      </c>
      <c r="F92" s="410"/>
      <c r="G92" s="467">
        <f>SUM(G78+G80+G82+G84+G90)</f>
        <v>192</v>
      </c>
      <c r="H92" s="468"/>
      <c r="I92" s="469"/>
      <c r="J92" s="6">
        <f>SUM(J78+J80+J82+J84+J90)</f>
        <v>252</v>
      </c>
      <c r="K92" s="474"/>
      <c r="L92" s="3" t="s">
        <v>402</v>
      </c>
    </row>
    <row r="93" spans="1:12" ht="22.5" customHeight="1">
      <c r="A93" s="474"/>
      <c r="B93" s="410">
        <f>SUM(B92+C92+E92)</f>
        <v>1940</v>
      </c>
      <c r="C93" s="410"/>
      <c r="D93" s="410"/>
      <c r="E93" s="410"/>
      <c r="F93" s="410"/>
      <c r="G93" s="468">
        <f>SUM(G92+J92)</f>
        <v>444</v>
      </c>
      <c r="H93" s="468"/>
      <c r="I93" s="468"/>
      <c r="J93" s="469"/>
      <c r="K93" s="6"/>
      <c r="L93" s="3"/>
    </row>
    <row r="94" spans="1:12" ht="22.5" customHeight="1">
      <c r="A94" s="467"/>
      <c r="B94" s="468"/>
      <c r="C94" s="468"/>
      <c r="D94" s="468"/>
      <c r="E94" s="468"/>
      <c r="F94" s="468"/>
      <c r="G94" s="468"/>
      <c r="H94" s="468"/>
      <c r="I94" s="468"/>
      <c r="J94" s="468"/>
      <c r="K94" s="468"/>
      <c r="L94" s="469"/>
    </row>
    <row r="95" spans="1:12" ht="22.5" customHeight="1">
      <c r="A95" s="6" t="s">
        <v>451</v>
      </c>
      <c r="B95" s="6" t="s">
        <v>4</v>
      </c>
      <c r="C95" s="410" t="s">
        <v>8</v>
      </c>
      <c r="D95" s="410"/>
      <c r="E95" s="467" t="s">
        <v>423</v>
      </c>
      <c r="F95" s="469"/>
      <c r="G95" s="467" t="s">
        <v>5</v>
      </c>
      <c r="H95" s="468"/>
      <c r="I95" s="469"/>
      <c r="J95" s="6" t="s">
        <v>6</v>
      </c>
      <c r="K95" s="6" t="s">
        <v>137</v>
      </c>
      <c r="L95" s="3"/>
    </row>
    <row r="96" spans="1:12" ht="22.5" customHeight="1">
      <c r="A96" s="478" t="s">
        <v>452</v>
      </c>
      <c r="B96" s="6">
        <v>35</v>
      </c>
      <c r="C96" s="410">
        <v>30</v>
      </c>
      <c r="D96" s="410"/>
      <c r="E96" s="467"/>
      <c r="F96" s="469"/>
      <c r="G96" s="467">
        <v>3</v>
      </c>
      <c r="H96" s="468"/>
      <c r="I96" s="469"/>
      <c r="J96" s="6">
        <v>9</v>
      </c>
      <c r="K96" s="472">
        <f>SUM(B96:J96)</f>
        <v>77</v>
      </c>
      <c r="L96" s="3" t="s">
        <v>401</v>
      </c>
    </row>
    <row r="97" spans="1:12" ht="22.5" customHeight="1">
      <c r="A97" s="479"/>
      <c r="B97" s="6">
        <f>PRODUCT(B96*32)</f>
        <v>1120</v>
      </c>
      <c r="C97" s="467">
        <f>PRODUCT(C96*42)</f>
        <v>1260</v>
      </c>
      <c r="D97" s="469"/>
      <c r="E97" s="467"/>
      <c r="F97" s="469"/>
      <c r="G97" s="467">
        <f>PRODUCT(G96*32)</f>
        <v>96</v>
      </c>
      <c r="H97" s="468"/>
      <c r="I97" s="469"/>
      <c r="J97" s="6">
        <f>PRODUCT(J96*42)</f>
        <v>378</v>
      </c>
      <c r="K97" s="474"/>
      <c r="L97" s="3" t="s">
        <v>402</v>
      </c>
    </row>
    <row r="98" spans="1:12" ht="22.5" customHeight="1">
      <c r="A98" s="478" t="s">
        <v>417</v>
      </c>
      <c r="B98" s="6">
        <v>37</v>
      </c>
      <c r="C98" s="410">
        <v>26</v>
      </c>
      <c r="D98" s="410"/>
      <c r="E98" s="467"/>
      <c r="F98" s="469"/>
      <c r="G98" s="467">
        <v>3</v>
      </c>
      <c r="H98" s="468"/>
      <c r="I98" s="469"/>
      <c r="J98" s="6">
        <v>9</v>
      </c>
      <c r="K98" s="472">
        <f>SUM(B98:J98)</f>
        <v>75</v>
      </c>
      <c r="L98" s="3" t="s">
        <v>401</v>
      </c>
    </row>
    <row r="99" spans="1:12" ht="22.5" customHeight="1">
      <c r="A99" s="479"/>
      <c r="B99" s="6">
        <f>PRODUCT(B98*32)</f>
        <v>1184</v>
      </c>
      <c r="C99" s="467">
        <f>PRODUCT(C98*42)</f>
        <v>1092</v>
      </c>
      <c r="D99" s="469"/>
      <c r="E99" s="467"/>
      <c r="F99" s="469"/>
      <c r="G99" s="467">
        <f>PRODUCT(G98*32)</f>
        <v>96</v>
      </c>
      <c r="H99" s="468"/>
      <c r="I99" s="469"/>
      <c r="J99" s="6">
        <f>PRODUCT(J98*42)</f>
        <v>378</v>
      </c>
      <c r="K99" s="474"/>
      <c r="L99" s="3" t="s">
        <v>402</v>
      </c>
    </row>
    <row r="100" spans="1:12" ht="22.5" customHeight="1">
      <c r="A100" s="478" t="s">
        <v>453</v>
      </c>
      <c r="B100" s="6">
        <v>42</v>
      </c>
      <c r="C100" s="410">
        <v>32</v>
      </c>
      <c r="D100" s="410"/>
      <c r="E100" s="467"/>
      <c r="F100" s="469"/>
      <c r="G100" s="467">
        <v>4</v>
      </c>
      <c r="H100" s="468"/>
      <c r="I100" s="469"/>
      <c r="J100" s="6">
        <v>11</v>
      </c>
      <c r="K100" s="472">
        <f>SUM(B100:J100)</f>
        <v>89</v>
      </c>
      <c r="L100" s="3" t="s">
        <v>401</v>
      </c>
    </row>
    <row r="101" spans="1:12" ht="22.5" customHeight="1">
      <c r="A101" s="479"/>
      <c r="B101" s="6">
        <f>PRODUCT(B100*32)</f>
        <v>1344</v>
      </c>
      <c r="C101" s="467">
        <f>PRODUCT(C100*42)</f>
        <v>1344</v>
      </c>
      <c r="D101" s="469"/>
      <c r="E101" s="467"/>
      <c r="F101" s="469"/>
      <c r="G101" s="467">
        <f>PRODUCT(G100*32)</f>
        <v>128</v>
      </c>
      <c r="H101" s="468"/>
      <c r="I101" s="469"/>
      <c r="J101" s="6">
        <f>PRODUCT(J100*42)</f>
        <v>462</v>
      </c>
      <c r="K101" s="474"/>
      <c r="L101" s="3" t="s">
        <v>402</v>
      </c>
    </row>
    <row r="102" spans="1:12" ht="22.5" customHeight="1">
      <c r="A102" s="478" t="s">
        <v>419</v>
      </c>
      <c r="B102" s="6">
        <v>43</v>
      </c>
      <c r="C102" s="410">
        <v>33</v>
      </c>
      <c r="D102" s="410"/>
      <c r="E102" s="467"/>
      <c r="F102" s="469"/>
      <c r="G102" s="467">
        <v>5</v>
      </c>
      <c r="H102" s="468"/>
      <c r="I102" s="469"/>
      <c r="J102" s="6">
        <v>11</v>
      </c>
      <c r="K102" s="472">
        <f>SUM(B102:J102)</f>
        <v>92</v>
      </c>
      <c r="L102" s="3" t="s">
        <v>401</v>
      </c>
    </row>
    <row r="103" spans="1:12" ht="22.5" customHeight="1">
      <c r="A103" s="479"/>
      <c r="B103" s="6">
        <v>1408</v>
      </c>
      <c r="C103" s="467">
        <v>1386</v>
      </c>
      <c r="D103" s="469"/>
      <c r="E103" s="467"/>
      <c r="F103" s="469"/>
      <c r="G103" s="467">
        <v>128</v>
      </c>
      <c r="H103" s="468"/>
      <c r="I103" s="469"/>
      <c r="J103" s="6">
        <v>462</v>
      </c>
      <c r="K103" s="474"/>
      <c r="L103" s="3" t="s">
        <v>402</v>
      </c>
    </row>
    <row r="104" spans="1:12" ht="22.5" customHeight="1">
      <c r="A104" s="478" t="s">
        <v>474</v>
      </c>
      <c r="B104" s="6">
        <f>SUM(B96+B98+B100+B102)</f>
        <v>157</v>
      </c>
      <c r="C104" s="467">
        <f>SUM(C96+C98+C100+C102)</f>
        <v>121</v>
      </c>
      <c r="D104" s="469"/>
      <c r="E104" s="467"/>
      <c r="F104" s="469"/>
      <c r="G104" s="467">
        <f>SUM(G96+G98+G100+G102)</f>
        <v>15</v>
      </c>
      <c r="H104" s="468"/>
      <c r="I104" s="469"/>
      <c r="J104" s="6">
        <f>SUM(J96+J98+J100+J102)</f>
        <v>40</v>
      </c>
      <c r="K104" s="472">
        <f>SUM(B104:J104)</f>
        <v>333</v>
      </c>
      <c r="L104" s="3" t="s">
        <v>401</v>
      </c>
    </row>
    <row r="105" spans="1:12" ht="22.5" customHeight="1">
      <c r="A105" s="479"/>
      <c r="B105" s="6">
        <f>SUM(B97+B99+B101+B103)</f>
        <v>5056</v>
      </c>
      <c r="C105" s="467">
        <f>SUM(C97+C99+C101+C103)</f>
        <v>5082</v>
      </c>
      <c r="D105" s="469"/>
      <c r="E105" s="467"/>
      <c r="F105" s="469"/>
      <c r="G105" s="467">
        <f>SUM(G97+G99+G101+G103)</f>
        <v>448</v>
      </c>
      <c r="H105" s="468"/>
      <c r="I105" s="469"/>
      <c r="J105" s="6">
        <f>SUM(J97+J99+J101+J103)</f>
        <v>1680</v>
      </c>
      <c r="K105" s="474"/>
      <c r="L105" s="3" t="s">
        <v>402</v>
      </c>
    </row>
    <row r="106" spans="1:12" ht="22.5" customHeight="1">
      <c r="A106" s="478" t="s">
        <v>420</v>
      </c>
      <c r="B106" s="6">
        <v>46</v>
      </c>
      <c r="C106" s="410">
        <v>35</v>
      </c>
      <c r="D106" s="410"/>
      <c r="E106" s="467">
        <v>7</v>
      </c>
      <c r="F106" s="469"/>
      <c r="G106" s="467">
        <v>6</v>
      </c>
      <c r="H106" s="468"/>
      <c r="I106" s="469"/>
      <c r="J106" s="6">
        <v>10</v>
      </c>
      <c r="K106" s="472">
        <f>SUM(J107:J108)</f>
        <v>112</v>
      </c>
      <c r="L106" s="475" t="s">
        <v>401</v>
      </c>
    </row>
    <row r="107" spans="1:12" ht="22.5" customHeight="1">
      <c r="A107" s="480"/>
      <c r="B107" s="6" t="s">
        <v>484</v>
      </c>
      <c r="C107" s="467" t="s">
        <v>483</v>
      </c>
      <c r="D107" s="469"/>
      <c r="E107" s="467" t="s">
        <v>482</v>
      </c>
      <c r="F107" s="469"/>
      <c r="G107" s="467"/>
      <c r="H107" s="468"/>
      <c r="I107" s="469"/>
      <c r="J107" s="6">
        <f>SUM(B106:J106)</f>
        <v>104</v>
      </c>
      <c r="K107" s="473"/>
      <c r="L107" s="476"/>
    </row>
    <row r="108" spans="1:12" ht="22.5" customHeight="1">
      <c r="A108" s="480"/>
      <c r="B108" s="6">
        <v>2</v>
      </c>
      <c r="C108" s="467">
        <v>3</v>
      </c>
      <c r="D108" s="469"/>
      <c r="E108" s="467">
        <v>3</v>
      </c>
      <c r="F108" s="469"/>
      <c r="G108" s="467"/>
      <c r="H108" s="468"/>
      <c r="I108" s="469"/>
      <c r="J108" s="6">
        <f>SUM(B108:I108)</f>
        <v>8</v>
      </c>
      <c r="K108" s="473"/>
      <c r="L108" s="477"/>
    </row>
    <row r="109" spans="1:12" ht="22.5" customHeight="1">
      <c r="A109" s="479"/>
      <c r="B109" s="6">
        <f>PRODUCT(B106*34)</f>
        <v>1564</v>
      </c>
      <c r="C109" s="410">
        <f>PRODUCT(C106*44)</f>
        <v>1540</v>
      </c>
      <c r="D109" s="410"/>
      <c r="E109" s="467">
        <f>PRODUCT(E106*66)</f>
        <v>462</v>
      </c>
      <c r="F109" s="469"/>
      <c r="G109" s="467">
        <f>PRODUCT(G106*34)</f>
        <v>204</v>
      </c>
      <c r="H109" s="468"/>
      <c r="I109" s="469"/>
      <c r="J109" s="6">
        <f>PRODUCT(J106*44)</f>
        <v>440</v>
      </c>
      <c r="K109" s="474"/>
      <c r="L109" s="3" t="s">
        <v>402</v>
      </c>
    </row>
    <row r="110" spans="1:12" ht="22.5" customHeight="1">
      <c r="A110" s="472" t="s">
        <v>137</v>
      </c>
      <c r="B110" s="6">
        <f>SUM(B96+B98+B100+B102+B106)</f>
        <v>203</v>
      </c>
      <c r="C110" s="410">
        <f>SUM(C96+C98+C100+C102+C106)</f>
        <v>156</v>
      </c>
      <c r="D110" s="410"/>
      <c r="E110" s="410">
        <f>SUM(E96+E98+E100+E102+E106)</f>
        <v>7</v>
      </c>
      <c r="F110" s="410"/>
      <c r="G110" s="467">
        <f>SUM(G96+G98+G100+G102+G106)</f>
        <v>21</v>
      </c>
      <c r="H110" s="468"/>
      <c r="I110" s="469"/>
      <c r="J110" s="6">
        <f>SUM(J96+J98+J100+J102+J106)</f>
        <v>50</v>
      </c>
      <c r="K110" s="472">
        <f>SUM(B110:J110)</f>
        <v>437</v>
      </c>
      <c r="L110" s="3" t="s">
        <v>401</v>
      </c>
    </row>
    <row r="111" spans="1:12" ht="22.5" customHeight="1">
      <c r="A111" s="473"/>
      <c r="B111" s="6">
        <f>SUM(B97+B99+B101+B103+B109)</f>
        <v>6620</v>
      </c>
      <c r="C111" s="410">
        <f>SUM(C97+C99+C101+C103+C109)</f>
        <v>6622</v>
      </c>
      <c r="D111" s="410"/>
      <c r="E111" s="410">
        <f>SUM(E97+E99+E101+E103+E109)</f>
        <v>462</v>
      </c>
      <c r="F111" s="410"/>
      <c r="G111" s="467">
        <f>SUM(G97+G99+G101+G103+G109)</f>
        <v>652</v>
      </c>
      <c r="H111" s="468"/>
      <c r="I111" s="469"/>
      <c r="J111" s="6">
        <f>SUM(J97+J99+J101+J103+J109)</f>
        <v>2120</v>
      </c>
      <c r="K111" s="474"/>
      <c r="L111" s="3" t="s">
        <v>402</v>
      </c>
    </row>
    <row r="112" spans="1:12" ht="22.5" customHeight="1">
      <c r="A112" s="474"/>
      <c r="B112" s="410">
        <f>SUM(B111+C111+E111)</f>
        <v>13704</v>
      </c>
      <c r="C112" s="410"/>
      <c r="D112" s="410"/>
      <c r="E112" s="410"/>
      <c r="F112" s="410"/>
      <c r="G112" s="468">
        <f>SUM(G111+J111)</f>
        <v>2772</v>
      </c>
      <c r="H112" s="468"/>
      <c r="I112" s="468"/>
      <c r="J112" s="469"/>
      <c r="K112" s="6"/>
      <c r="L112" s="3"/>
    </row>
    <row r="114" spans="1:12" ht="22.5" customHeight="1">
      <c r="A114" s="6" t="s">
        <v>444</v>
      </c>
      <c r="B114" s="6" t="s">
        <v>4</v>
      </c>
      <c r="C114" s="410" t="s">
        <v>8</v>
      </c>
      <c r="D114" s="410"/>
      <c r="E114" s="467" t="s">
        <v>423</v>
      </c>
      <c r="F114" s="469"/>
      <c r="G114" s="467" t="s">
        <v>5</v>
      </c>
      <c r="H114" s="468"/>
      <c r="I114" s="469"/>
      <c r="J114" s="6" t="s">
        <v>6</v>
      </c>
      <c r="K114" s="6" t="s">
        <v>137</v>
      </c>
      <c r="L114" s="3"/>
    </row>
    <row r="115" spans="1:12" ht="22.5" customHeight="1">
      <c r="A115" s="478" t="s">
        <v>416</v>
      </c>
      <c r="B115" s="6">
        <v>33</v>
      </c>
      <c r="C115" s="410">
        <v>10</v>
      </c>
      <c r="D115" s="410"/>
      <c r="E115" s="467"/>
      <c r="F115" s="469"/>
      <c r="G115" s="467">
        <v>9</v>
      </c>
      <c r="H115" s="468"/>
      <c r="I115" s="469"/>
      <c r="J115" s="6">
        <v>4</v>
      </c>
      <c r="K115" s="472">
        <f>SUM(B115:J115)</f>
        <v>56</v>
      </c>
      <c r="L115" s="3" t="s">
        <v>401</v>
      </c>
    </row>
    <row r="116" spans="1:12" ht="22.5" customHeight="1">
      <c r="A116" s="479"/>
      <c r="B116" s="6">
        <f>PRODUCT(B115*32)</f>
        <v>1056</v>
      </c>
      <c r="C116" s="467">
        <f>PRODUCT(C115*42)</f>
        <v>420</v>
      </c>
      <c r="D116" s="469"/>
      <c r="E116" s="467"/>
      <c r="F116" s="469"/>
      <c r="G116" s="467">
        <f>PRODUCT(G115*32)</f>
        <v>288</v>
      </c>
      <c r="H116" s="468"/>
      <c r="I116" s="469"/>
      <c r="J116" s="6">
        <f>PRODUCT(J115*42)</f>
        <v>168</v>
      </c>
      <c r="K116" s="474"/>
      <c r="L116" s="3" t="s">
        <v>402</v>
      </c>
    </row>
    <row r="117" spans="1:12" ht="22.5" customHeight="1">
      <c r="A117" s="478" t="s">
        <v>417</v>
      </c>
      <c r="B117" s="6">
        <v>34</v>
      </c>
      <c r="C117" s="410">
        <v>12</v>
      </c>
      <c r="D117" s="410"/>
      <c r="E117" s="467"/>
      <c r="F117" s="469"/>
      <c r="G117" s="467">
        <v>9</v>
      </c>
      <c r="H117" s="468"/>
      <c r="I117" s="469"/>
      <c r="J117" s="6">
        <v>4</v>
      </c>
      <c r="K117" s="472">
        <f aca="true" t="shared" si="0" ref="K117:K127">SUM(B117:J117)</f>
        <v>59</v>
      </c>
      <c r="L117" s="3" t="s">
        <v>401</v>
      </c>
    </row>
    <row r="118" spans="1:12" ht="22.5" customHeight="1">
      <c r="A118" s="479"/>
      <c r="B118" s="6">
        <v>1088</v>
      </c>
      <c r="C118" s="467">
        <v>504</v>
      </c>
      <c r="D118" s="469"/>
      <c r="E118" s="467"/>
      <c r="F118" s="469"/>
      <c r="G118" s="467">
        <v>288</v>
      </c>
      <c r="H118" s="468"/>
      <c r="I118" s="469"/>
      <c r="J118" s="6">
        <v>168</v>
      </c>
      <c r="K118" s="474"/>
      <c r="L118" s="3" t="s">
        <v>402</v>
      </c>
    </row>
    <row r="119" spans="1:12" ht="22.5" customHeight="1">
      <c r="A119" s="478" t="s">
        <v>418</v>
      </c>
      <c r="B119" s="6">
        <v>36</v>
      </c>
      <c r="C119" s="410">
        <v>18</v>
      </c>
      <c r="D119" s="410"/>
      <c r="E119" s="467"/>
      <c r="F119" s="469"/>
      <c r="G119" s="467">
        <v>5</v>
      </c>
      <c r="H119" s="468"/>
      <c r="I119" s="469"/>
      <c r="J119" s="6">
        <v>5</v>
      </c>
      <c r="K119" s="472">
        <f t="shared" si="0"/>
        <v>64</v>
      </c>
      <c r="L119" s="3" t="s">
        <v>401</v>
      </c>
    </row>
    <row r="120" spans="1:12" ht="22.5" customHeight="1">
      <c r="A120" s="479"/>
      <c r="B120" s="6">
        <v>1152</v>
      </c>
      <c r="C120" s="467">
        <v>756</v>
      </c>
      <c r="D120" s="469"/>
      <c r="E120" s="467"/>
      <c r="F120" s="469"/>
      <c r="G120" s="467">
        <v>160</v>
      </c>
      <c r="H120" s="468"/>
      <c r="I120" s="469"/>
      <c r="J120" s="6">
        <v>210</v>
      </c>
      <c r="K120" s="474"/>
      <c r="L120" s="3" t="s">
        <v>402</v>
      </c>
    </row>
    <row r="121" spans="1:12" ht="22.5" customHeight="1">
      <c r="A121" s="478" t="s">
        <v>419</v>
      </c>
      <c r="B121" s="6">
        <v>35</v>
      </c>
      <c r="C121" s="410">
        <v>17</v>
      </c>
      <c r="D121" s="410"/>
      <c r="E121" s="467"/>
      <c r="F121" s="469"/>
      <c r="G121" s="467">
        <v>9</v>
      </c>
      <c r="H121" s="468"/>
      <c r="I121" s="469"/>
      <c r="J121" s="6">
        <v>4</v>
      </c>
      <c r="K121" s="472">
        <f t="shared" si="0"/>
        <v>65</v>
      </c>
      <c r="L121" s="3" t="s">
        <v>401</v>
      </c>
    </row>
    <row r="122" spans="1:12" ht="22.5" customHeight="1">
      <c r="A122" s="479"/>
      <c r="B122" s="6">
        <v>1120</v>
      </c>
      <c r="C122" s="467">
        <v>714</v>
      </c>
      <c r="D122" s="469"/>
      <c r="E122" s="467"/>
      <c r="F122" s="469"/>
      <c r="G122" s="467">
        <v>288</v>
      </c>
      <c r="H122" s="468"/>
      <c r="I122" s="469"/>
      <c r="J122" s="6">
        <v>168</v>
      </c>
      <c r="K122" s="474"/>
      <c r="L122" s="3" t="s">
        <v>402</v>
      </c>
    </row>
    <row r="123" spans="1:12" ht="22.5" customHeight="1">
      <c r="A123" s="478" t="s">
        <v>474</v>
      </c>
      <c r="B123" s="6">
        <f>SUM(B115+B117+B119+B121)</f>
        <v>138</v>
      </c>
      <c r="C123" s="467">
        <f>SUM(C115+C117+C119+C121)</f>
        <v>57</v>
      </c>
      <c r="D123" s="469"/>
      <c r="E123" s="467"/>
      <c r="F123" s="469"/>
      <c r="G123" s="467">
        <f>SUM(G115+G117+G119+G121)</f>
        <v>32</v>
      </c>
      <c r="H123" s="468"/>
      <c r="I123" s="469"/>
      <c r="J123" s="6">
        <f>SUM(J115+J117+J119+J121)</f>
        <v>17</v>
      </c>
      <c r="K123" s="472">
        <f>SUM(B123:J123)</f>
        <v>244</v>
      </c>
      <c r="L123" s="3" t="s">
        <v>401</v>
      </c>
    </row>
    <row r="124" spans="1:12" ht="22.5" customHeight="1">
      <c r="A124" s="479"/>
      <c r="B124" s="6">
        <f>SUM(B116+B118+B120+B122)</f>
        <v>4416</v>
      </c>
      <c r="C124" s="467">
        <f>SUM(C116+C118+C120+C122)</f>
        <v>2394</v>
      </c>
      <c r="D124" s="469"/>
      <c r="E124" s="467"/>
      <c r="F124" s="469"/>
      <c r="G124" s="467">
        <f>SUM(G116+G118+G120+G122)</f>
        <v>1024</v>
      </c>
      <c r="H124" s="468"/>
      <c r="I124" s="469"/>
      <c r="J124" s="6">
        <f>SUM(J116+J118+J120+J122)</f>
        <v>714</v>
      </c>
      <c r="K124" s="474"/>
      <c r="L124" s="3" t="s">
        <v>402</v>
      </c>
    </row>
    <row r="125" spans="1:12" ht="22.5" customHeight="1">
      <c r="A125" s="478" t="s">
        <v>420</v>
      </c>
      <c r="B125" s="6">
        <v>35</v>
      </c>
      <c r="C125" s="410">
        <v>19</v>
      </c>
      <c r="D125" s="410"/>
      <c r="E125" s="467">
        <v>2</v>
      </c>
      <c r="F125" s="469"/>
      <c r="G125" s="467">
        <v>8</v>
      </c>
      <c r="H125" s="468"/>
      <c r="I125" s="469"/>
      <c r="J125" s="6">
        <v>5</v>
      </c>
      <c r="K125" s="472">
        <f t="shared" si="0"/>
        <v>69</v>
      </c>
      <c r="L125" s="3" t="s">
        <v>401</v>
      </c>
    </row>
    <row r="126" spans="1:12" ht="22.5" customHeight="1">
      <c r="A126" s="479"/>
      <c r="B126" s="6">
        <v>1120</v>
      </c>
      <c r="C126" s="410">
        <v>798</v>
      </c>
      <c r="D126" s="410"/>
      <c r="E126" s="467">
        <v>132</v>
      </c>
      <c r="F126" s="469"/>
      <c r="G126" s="467">
        <v>256</v>
      </c>
      <c r="H126" s="468"/>
      <c r="I126" s="469"/>
      <c r="J126" s="6">
        <v>210</v>
      </c>
      <c r="K126" s="474"/>
      <c r="L126" s="3" t="s">
        <v>402</v>
      </c>
    </row>
    <row r="127" spans="1:12" ht="22.5" customHeight="1">
      <c r="A127" s="472" t="s">
        <v>137</v>
      </c>
      <c r="B127" s="6">
        <f>SUM(B115+B117+B119+B121+B125)</f>
        <v>173</v>
      </c>
      <c r="C127" s="410">
        <f>SUM(C115+C117+C119+C121+C125)</f>
        <v>76</v>
      </c>
      <c r="D127" s="410"/>
      <c r="E127" s="410">
        <f>SUM(E115+E117+E119+E121+E125)</f>
        <v>2</v>
      </c>
      <c r="F127" s="410"/>
      <c r="G127" s="467">
        <f>SUM(G115+G117+G119+G121+G125)</f>
        <v>40</v>
      </c>
      <c r="H127" s="468"/>
      <c r="I127" s="469"/>
      <c r="J127" s="6">
        <f>SUM(J115+J117+J119+J121+J125)</f>
        <v>22</v>
      </c>
      <c r="K127" s="472">
        <f t="shared" si="0"/>
        <v>313</v>
      </c>
      <c r="L127" s="3" t="s">
        <v>401</v>
      </c>
    </row>
    <row r="128" spans="1:12" ht="22.5" customHeight="1">
      <c r="A128" s="473"/>
      <c r="B128" s="6">
        <f>SUM(B116+B118+B120+B122+B126)</f>
        <v>5536</v>
      </c>
      <c r="C128" s="410">
        <f>SUM(C116+C118+C120+C122+C126)</f>
        <v>3192</v>
      </c>
      <c r="D128" s="410"/>
      <c r="E128" s="410">
        <f>SUM(E116+E118+E120+E122+E126)</f>
        <v>132</v>
      </c>
      <c r="F128" s="410"/>
      <c r="G128" s="467">
        <f>SUM(G116+G118+G120+G122+G126)</f>
        <v>1280</v>
      </c>
      <c r="H128" s="468"/>
      <c r="I128" s="469"/>
      <c r="J128" s="6">
        <f>SUM(J116+J118+J120+J122+J126)</f>
        <v>924</v>
      </c>
      <c r="K128" s="474"/>
      <c r="L128" s="3" t="s">
        <v>402</v>
      </c>
    </row>
    <row r="129" spans="1:12" ht="22.5" customHeight="1">
      <c r="A129" s="474"/>
      <c r="B129" s="410">
        <f>SUM(B128+C128+E128)</f>
        <v>8860</v>
      </c>
      <c r="C129" s="410"/>
      <c r="D129" s="410"/>
      <c r="E129" s="410"/>
      <c r="F129" s="410"/>
      <c r="G129" s="468">
        <f>SUM(G128+J128)</f>
        <v>2204</v>
      </c>
      <c r="H129" s="468"/>
      <c r="I129" s="468"/>
      <c r="J129" s="469"/>
      <c r="K129" s="6"/>
      <c r="L129" s="3"/>
    </row>
    <row r="130" spans="3:9" ht="15">
      <c r="C130" s="481"/>
      <c r="D130" s="481"/>
      <c r="E130" s="481"/>
      <c r="F130" s="481"/>
      <c r="G130" s="481"/>
      <c r="H130" s="481"/>
      <c r="I130" s="481"/>
    </row>
  </sheetData>
  <sheetProtection/>
  <mergeCells count="228">
    <mergeCell ref="P25:Q25"/>
    <mergeCell ref="P49:Q49"/>
    <mergeCell ref="N50:Q50"/>
    <mergeCell ref="L106:L108"/>
    <mergeCell ref="A104:A105"/>
    <mergeCell ref="C104:D104"/>
    <mergeCell ref="E104:F104"/>
    <mergeCell ref="G104:I104"/>
    <mergeCell ref="C105:D105"/>
    <mergeCell ref="E105:F105"/>
    <mergeCell ref="G105:I105"/>
    <mergeCell ref="A106:A109"/>
    <mergeCell ref="C107:D107"/>
    <mergeCell ref="E107:F107"/>
    <mergeCell ref="C108:D108"/>
    <mergeCell ref="E108:F108"/>
    <mergeCell ref="G107:I107"/>
    <mergeCell ref="G108:I108"/>
    <mergeCell ref="C101:D101"/>
    <mergeCell ref="E101:F101"/>
    <mergeCell ref="G101:I101"/>
    <mergeCell ref="A98:A99"/>
    <mergeCell ref="C98:D98"/>
    <mergeCell ref="E98:F98"/>
    <mergeCell ref="M1:O1"/>
    <mergeCell ref="M25:O25"/>
    <mergeCell ref="M49:O49"/>
    <mergeCell ref="C102:D102"/>
    <mergeCell ref="E102:F102"/>
    <mergeCell ref="G102:I102"/>
    <mergeCell ref="K102:K103"/>
    <mergeCell ref="C103:D103"/>
    <mergeCell ref="E103:F103"/>
    <mergeCell ref="G103:I103"/>
    <mergeCell ref="C1:H1"/>
    <mergeCell ref="C25:H25"/>
    <mergeCell ref="A72:C72"/>
    <mergeCell ref="A100:A101"/>
    <mergeCell ref="C100:D100"/>
    <mergeCell ref="E100:F100"/>
    <mergeCell ref="G100:I100"/>
    <mergeCell ref="E26:H26"/>
    <mergeCell ref="N26:Q26"/>
    <mergeCell ref="J48:L48"/>
    <mergeCell ref="P1:Q1"/>
    <mergeCell ref="E2:H2"/>
    <mergeCell ref="N2:Q2"/>
    <mergeCell ref="A24:C24"/>
    <mergeCell ref="J24:L24"/>
    <mergeCell ref="C95:D95"/>
    <mergeCell ref="E95:F95"/>
    <mergeCell ref="G95:I95"/>
    <mergeCell ref="A96:A97"/>
    <mergeCell ref="C96:D96"/>
    <mergeCell ref="E96:F96"/>
    <mergeCell ref="G96:I96"/>
    <mergeCell ref="J72:L72"/>
    <mergeCell ref="E50:H50"/>
    <mergeCell ref="K96:K97"/>
    <mergeCell ref="C49:H49"/>
    <mergeCell ref="A48:C48"/>
    <mergeCell ref="C97:D97"/>
    <mergeCell ref="E97:F97"/>
    <mergeCell ref="G97:I97"/>
    <mergeCell ref="C76:D76"/>
    <mergeCell ref="E76:F76"/>
    <mergeCell ref="G76:I76"/>
    <mergeCell ref="A77:A78"/>
    <mergeCell ref="C77:D77"/>
    <mergeCell ref="E77:F77"/>
    <mergeCell ref="G77:I77"/>
    <mergeCell ref="K77:K78"/>
    <mergeCell ref="G114:I114"/>
    <mergeCell ref="E114:F114"/>
    <mergeCell ref="A115:A116"/>
    <mergeCell ref="C116:D116"/>
    <mergeCell ref="C115:D115"/>
    <mergeCell ref="C114:D114"/>
    <mergeCell ref="K98:K99"/>
    <mergeCell ref="C99:D99"/>
    <mergeCell ref="E99:F99"/>
    <mergeCell ref="G112:J112"/>
    <mergeCell ref="G106:I106"/>
    <mergeCell ref="C106:D106"/>
    <mergeCell ref="E106:F106"/>
    <mergeCell ref="G99:I99"/>
    <mergeCell ref="A110:A112"/>
    <mergeCell ref="C110:D110"/>
    <mergeCell ref="E110:F110"/>
    <mergeCell ref="G110:I110"/>
    <mergeCell ref="K110:K111"/>
    <mergeCell ref="C111:D111"/>
    <mergeCell ref="E111:F111"/>
    <mergeCell ref="G111:I111"/>
    <mergeCell ref="B112:F112"/>
    <mergeCell ref="K100:K101"/>
    <mergeCell ref="G98:I98"/>
    <mergeCell ref="K106:K109"/>
    <mergeCell ref="C109:D109"/>
    <mergeCell ref="E109:F109"/>
    <mergeCell ref="G109:I109"/>
    <mergeCell ref="A102:A103"/>
    <mergeCell ref="F130:I130"/>
    <mergeCell ref="C130:E130"/>
    <mergeCell ref="C127:D127"/>
    <mergeCell ref="C128:D128"/>
    <mergeCell ref="G127:I127"/>
    <mergeCell ref="G128:I128"/>
    <mergeCell ref="E126:F126"/>
    <mergeCell ref="E127:F127"/>
    <mergeCell ref="E128:F128"/>
    <mergeCell ref="C126:D126"/>
    <mergeCell ref="A127:A129"/>
    <mergeCell ref="G126:I126"/>
    <mergeCell ref="G115:I115"/>
    <mergeCell ref="G116:I116"/>
    <mergeCell ref="G117:I117"/>
    <mergeCell ref="G118:I118"/>
    <mergeCell ref="G119:I119"/>
    <mergeCell ref="G120:I120"/>
    <mergeCell ref="G121:I121"/>
    <mergeCell ref="G122:I122"/>
    <mergeCell ref="G125:I125"/>
    <mergeCell ref="B129:F129"/>
    <mergeCell ref="E123:F123"/>
    <mergeCell ref="G123:I123"/>
    <mergeCell ref="G129:J129"/>
    <mergeCell ref="C117:D117"/>
    <mergeCell ref="C119:D119"/>
    <mergeCell ref="C121:D121"/>
    <mergeCell ref="C125:D125"/>
    <mergeCell ref="C122:D122"/>
    <mergeCell ref="C124:D124"/>
    <mergeCell ref="G124:I124"/>
    <mergeCell ref="E124:F124"/>
    <mergeCell ref="C123:D123"/>
    <mergeCell ref="E115:F115"/>
    <mergeCell ref="K123:K124"/>
    <mergeCell ref="K104:K105"/>
    <mergeCell ref="A117:A118"/>
    <mergeCell ref="A119:A120"/>
    <mergeCell ref="A121:A122"/>
    <mergeCell ref="A125:A126"/>
    <mergeCell ref="A123:A124"/>
    <mergeCell ref="K127:K128"/>
    <mergeCell ref="K115:K116"/>
    <mergeCell ref="K117:K118"/>
    <mergeCell ref="K119:K120"/>
    <mergeCell ref="K121:K122"/>
    <mergeCell ref="K125:K126"/>
    <mergeCell ref="C118:D118"/>
    <mergeCell ref="C120:D120"/>
    <mergeCell ref="E116:F116"/>
    <mergeCell ref="E117:F117"/>
    <mergeCell ref="E125:F125"/>
    <mergeCell ref="E118:F118"/>
    <mergeCell ref="E119:F119"/>
    <mergeCell ref="E120:F120"/>
    <mergeCell ref="E121:F121"/>
    <mergeCell ref="E122:F122"/>
    <mergeCell ref="C78:D78"/>
    <mergeCell ref="E78:F78"/>
    <mergeCell ref="G78:I78"/>
    <mergeCell ref="A79:A80"/>
    <mergeCell ref="C79:D79"/>
    <mergeCell ref="E79:F79"/>
    <mergeCell ref="G79:I79"/>
    <mergeCell ref="K79:K80"/>
    <mergeCell ref="C80:D80"/>
    <mergeCell ref="E80:F80"/>
    <mergeCell ref="G80:I80"/>
    <mergeCell ref="A81:A82"/>
    <mergeCell ref="C81:D81"/>
    <mergeCell ref="E81:F81"/>
    <mergeCell ref="G81:I81"/>
    <mergeCell ref="K81:K82"/>
    <mergeCell ref="C82:D82"/>
    <mergeCell ref="E82:F82"/>
    <mergeCell ref="G82:I82"/>
    <mergeCell ref="A83:A84"/>
    <mergeCell ref="C83:D83"/>
    <mergeCell ref="E83:F83"/>
    <mergeCell ref="G83:I83"/>
    <mergeCell ref="K83:K84"/>
    <mergeCell ref="C84:D84"/>
    <mergeCell ref="E84:F84"/>
    <mergeCell ref="G84:I84"/>
    <mergeCell ref="G89:I89"/>
    <mergeCell ref="C90:D90"/>
    <mergeCell ref="E90:F90"/>
    <mergeCell ref="G90:I90"/>
    <mergeCell ref="A85:A86"/>
    <mergeCell ref="C85:D85"/>
    <mergeCell ref="E85:F85"/>
    <mergeCell ref="G85:I85"/>
    <mergeCell ref="K85:K86"/>
    <mergeCell ref="C86:D86"/>
    <mergeCell ref="E86:F86"/>
    <mergeCell ref="G86:I86"/>
    <mergeCell ref="A87:A90"/>
    <mergeCell ref="C87:D87"/>
    <mergeCell ref="E87:F87"/>
    <mergeCell ref="G87:I87"/>
    <mergeCell ref="K87:K90"/>
    <mergeCell ref="A94:L94"/>
    <mergeCell ref="I73:L75"/>
    <mergeCell ref="M75:N75"/>
    <mergeCell ref="O75:P75"/>
    <mergeCell ref="A73:C75"/>
    <mergeCell ref="D73:D75"/>
    <mergeCell ref="E75:F75"/>
    <mergeCell ref="G75:H75"/>
    <mergeCell ref="A91:A93"/>
    <mergeCell ref="C91:D91"/>
    <mergeCell ref="E91:F91"/>
    <mergeCell ref="G91:I91"/>
    <mergeCell ref="K91:K92"/>
    <mergeCell ref="C92:D92"/>
    <mergeCell ref="E92:F92"/>
    <mergeCell ref="G92:I92"/>
    <mergeCell ref="B93:F93"/>
    <mergeCell ref="G93:J93"/>
    <mergeCell ref="L87:L89"/>
    <mergeCell ref="C88:D88"/>
    <mergeCell ref="E88:F88"/>
    <mergeCell ref="G88:I88"/>
    <mergeCell ref="C89:D89"/>
    <mergeCell ref="E89:F89"/>
  </mergeCells>
  <dataValidations count="3">
    <dataValidation type="list" operator="equal" allowBlank="1" sqref="D17:D20 D67:D68 IU6:IU7 M36:M37">
      <formula1>"CG,Je,Da,Pro,Hon,Exc"</formula1>
    </dataValidation>
    <dataValidation type="list" operator="equal" allowBlank="1" sqref="IV6:IV7 E6:E7 E45:E47">
      <formula1>"carabine,pistolet,,"</formula1>
    </dataValidation>
    <dataValidation type="list" operator="equal" allowBlank="1" sqref="D16 M52:M71 M38:M47 D52:D61 D21:D23 D69:D71 D4:D14 M4:M23 M28:M35 D28:D47">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B12" sqref="B12:C1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v>2</v>
      </c>
      <c r="F2" s="268" t="s">
        <v>552</v>
      </c>
      <c r="G2" s="55" t="s">
        <v>121</v>
      </c>
      <c r="H2" s="55" t="s">
        <v>312</v>
      </c>
      <c r="I2" s="515" t="s">
        <v>550</v>
      </c>
      <c r="J2" s="515"/>
      <c r="K2" s="515"/>
    </row>
    <row r="3" spans="1:11" s="10" customFormat="1" ht="26.25">
      <c r="A3" s="507" t="s">
        <v>19</v>
      </c>
      <c r="B3" s="507"/>
      <c r="C3" s="389" t="s">
        <v>20</v>
      </c>
      <c r="D3" s="467" t="s">
        <v>7</v>
      </c>
      <c r="E3" s="469"/>
      <c r="F3" s="6">
        <v>13</v>
      </c>
      <c r="G3" s="6" t="s">
        <v>551</v>
      </c>
      <c r="H3" s="6">
        <v>2024</v>
      </c>
      <c r="I3" s="467" t="s">
        <v>269</v>
      </c>
      <c r="J3" s="468"/>
      <c r="K3" s="469"/>
    </row>
    <row r="4" spans="1:11" s="7" customFormat="1" ht="31.5">
      <c r="A4" s="18"/>
      <c r="B4" s="19" t="s">
        <v>0</v>
      </c>
      <c r="C4" s="19" t="s">
        <v>1</v>
      </c>
      <c r="D4" s="19" t="s">
        <v>2</v>
      </c>
      <c r="E4" s="19" t="s">
        <v>3</v>
      </c>
      <c r="F4" s="19" t="s">
        <v>270</v>
      </c>
      <c r="G4" s="19" t="s">
        <v>123</v>
      </c>
      <c r="H4" s="19" t="s">
        <v>122</v>
      </c>
      <c r="I4" s="105" t="s">
        <v>271</v>
      </c>
      <c r="J4" s="516" t="s">
        <v>12</v>
      </c>
      <c r="K4" s="517"/>
    </row>
    <row r="5" spans="1:11" s="7" customFormat="1" ht="21" customHeight="1">
      <c r="A5" s="189">
        <v>1</v>
      </c>
      <c r="B5" s="362"/>
      <c r="C5" s="363"/>
      <c r="D5" s="364"/>
      <c r="E5" s="365"/>
      <c r="F5" s="200"/>
      <c r="G5" s="12"/>
      <c r="H5" s="12"/>
      <c r="I5" s="189"/>
      <c r="J5" s="503"/>
      <c r="K5" s="504"/>
    </row>
    <row r="6" spans="1:11" ht="21" customHeight="1">
      <c r="A6" s="189">
        <v>2</v>
      </c>
      <c r="B6" s="363"/>
      <c r="C6" s="363"/>
      <c r="D6" s="364"/>
      <c r="E6" s="363"/>
      <c r="F6" s="200"/>
      <c r="G6" s="12"/>
      <c r="H6" s="12"/>
      <c r="I6" s="189"/>
      <c r="J6" s="503"/>
      <c r="K6" s="504"/>
    </row>
    <row r="7" spans="1:11" ht="21" customHeight="1">
      <c r="A7" s="189">
        <v>3</v>
      </c>
      <c r="B7" s="363"/>
      <c r="C7" s="363"/>
      <c r="D7" s="364"/>
      <c r="E7" s="292"/>
      <c r="F7" s="200"/>
      <c r="G7" s="390"/>
      <c r="H7" s="390"/>
      <c r="I7" s="189"/>
      <c r="J7" s="518"/>
      <c r="K7" s="519"/>
    </row>
    <row r="8" spans="1:11" ht="21" customHeight="1">
      <c r="A8" s="16">
        <v>4</v>
      </c>
      <c r="B8" s="363"/>
      <c r="C8" s="363"/>
      <c r="D8" s="364"/>
      <c r="E8" s="363"/>
      <c r="F8" s="200"/>
      <c r="G8" s="3"/>
      <c r="H8" s="3"/>
      <c r="I8" s="16"/>
      <c r="J8" s="419"/>
      <c r="K8" s="419"/>
    </row>
    <row r="9" spans="1:11" ht="21" customHeight="1">
      <c r="A9" s="189">
        <v>5</v>
      </c>
      <c r="B9" s="369"/>
      <c r="C9" s="370"/>
      <c r="D9" s="371"/>
      <c r="E9" s="365"/>
      <c r="F9" s="200"/>
      <c r="G9" s="12"/>
      <c r="H9" s="12"/>
      <c r="I9" s="189"/>
      <c r="J9" s="503"/>
      <c r="K9" s="504"/>
    </row>
    <row r="10" spans="1:11" ht="21" customHeight="1">
      <c r="A10" s="189">
        <v>6</v>
      </c>
      <c r="B10" s="362"/>
      <c r="C10" s="363"/>
      <c r="D10" s="364"/>
      <c r="E10" s="363"/>
      <c r="F10" s="200"/>
      <c r="G10" s="12"/>
      <c r="H10" s="12"/>
      <c r="I10" s="189"/>
      <c r="J10" s="503"/>
      <c r="K10" s="504"/>
    </row>
    <row r="11" spans="1:11" ht="21" customHeight="1">
      <c r="A11" s="189">
        <v>7</v>
      </c>
      <c r="B11" s="255"/>
      <c r="C11" s="256"/>
      <c r="D11" s="257"/>
      <c r="E11" s="258"/>
      <c r="F11" s="200"/>
      <c r="G11" s="12"/>
      <c r="H11" s="12"/>
      <c r="I11" s="189"/>
      <c r="J11" s="503"/>
      <c r="K11" s="504"/>
    </row>
    <row r="12" spans="1:11" ht="21" customHeight="1">
      <c r="A12" s="189">
        <v>8</v>
      </c>
      <c r="B12" s="402" t="s">
        <v>128</v>
      </c>
      <c r="C12" s="402" t="s">
        <v>580</v>
      </c>
      <c r="D12" s="257"/>
      <c r="E12" s="258"/>
      <c r="F12" s="200"/>
      <c r="G12" s="12"/>
      <c r="H12" s="12"/>
      <c r="I12" s="189"/>
      <c r="J12" s="503"/>
      <c r="K12" s="504"/>
    </row>
    <row r="13" spans="1:11" ht="21" customHeight="1">
      <c r="A13" s="189">
        <v>9</v>
      </c>
      <c r="B13" s="224"/>
      <c r="C13" s="225"/>
      <c r="D13" s="226"/>
      <c r="E13" s="225"/>
      <c r="F13" s="200"/>
      <c r="G13" s="12"/>
      <c r="H13" s="12"/>
      <c r="I13" s="189"/>
      <c r="J13" s="503"/>
      <c r="K13" s="504"/>
    </row>
    <row r="14" spans="1:11" ht="21" customHeight="1">
      <c r="A14" s="189">
        <v>10</v>
      </c>
      <c r="B14" s="225"/>
      <c r="C14" s="225"/>
      <c r="D14" s="226"/>
      <c r="E14" s="225"/>
      <c r="F14" s="200"/>
      <c r="G14" s="12"/>
      <c r="H14" s="12"/>
      <c r="I14" s="189"/>
      <c r="J14" s="503"/>
      <c r="K14" s="504"/>
    </row>
    <row r="15" spans="1:11" ht="21" customHeight="1">
      <c r="A15" s="189">
        <v>11</v>
      </c>
      <c r="B15" s="255"/>
      <c r="C15" s="256"/>
      <c r="D15" s="257"/>
      <c r="E15" s="258"/>
      <c r="F15" s="200"/>
      <c r="G15" s="12"/>
      <c r="H15" s="12"/>
      <c r="I15" s="189"/>
      <c r="J15" s="503"/>
      <c r="K15" s="504"/>
    </row>
    <row r="16" spans="1:11" ht="21" customHeight="1">
      <c r="A16" s="189">
        <v>12</v>
      </c>
      <c r="B16" s="255"/>
      <c r="C16" s="256"/>
      <c r="D16" s="257"/>
      <c r="E16" s="258"/>
      <c r="F16" s="200"/>
      <c r="G16" s="12"/>
      <c r="H16" s="12"/>
      <c r="I16" s="189"/>
      <c r="J16" s="503"/>
      <c r="K16" s="504"/>
    </row>
    <row r="17" spans="1:11" ht="21" customHeight="1">
      <c r="A17" s="189">
        <v>13</v>
      </c>
      <c r="B17" s="255"/>
      <c r="C17" s="256"/>
      <c r="D17" s="257"/>
      <c r="E17" s="258"/>
      <c r="F17" s="200"/>
      <c r="G17" s="12"/>
      <c r="H17" s="12"/>
      <c r="I17" s="189"/>
      <c r="J17" s="503"/>
      <c r="K17" s="504"/>
    </row>
    <row r="18" spans="1:11" ht="21" customHeight="1">
      <c r="A18" s="189">
        <v>14</v>
      </c>
      <c r="B18" s="255"/>
      <c r="C18" s="256"/>
      <c r="D18" s="257"/>
      <c r="E18" s="258"/>
      <c r="F18" s="200"/>
      <c r="G18" s="12"/>
      <c r="H18" s="12"/>
      <c r="I18" s="189"/>
      <c r="J18" s="503"/>
      <c r="K18" s="504"/>
    </row>
    <row r="19" spans="1:11" ht="21" customHeight="1">
      <c r="A19" s="189">
        <v>15</v>
      </c>
      <c r="B19" s="255"/>
      <c r="C19" s="256"/>
      <c r="D19" s="257"/>
      <c r="E19" s="258"/>
      <c r="F19" s="200"/>
      <c r="G19" s="12"/>
      <c r="H19" s="12"/>
      <c r="I19" s="189"/>
      <c r="J19" s="503"/>
      <c r="K19" s="504"/>
    </row>
    <row r="20" spans="1:11" ht="21" customHeight="1">
      <c r="A20" s="189">
        <v>16</v>
      </c>
      <c r="B20" s="255"/>
      <c r="C20" s="256"/>
      <c r="D20" s="257"/>
      <c r="E20" s="258"/>
      <c r="F20" s="200"/>
      <c r="G20" s="12"/>
      <c r="H20" s="12"/>
      <c r="I20" s="189"/>
      <c r="J20" s="505"/>
      <c r="K20" s="506"/>
    </row>
    <row r="21" spans="1:11" ht="21" customHeight="1">
      <c r="A21" s="189">
        <v>17</v>
      </c>
      <c r="B21" s="255"/>
      <c r="C21" s="256"/>
      <c r="D21" s="257"/>
      <c r="E21" s="258"/>
      <c r="F21" s="200"/>
      <c r="G21" s="12"/>
      <c r="H21" s="12"/>
      <c r="I21" s="189"/>
      <c r="J21" s="505"/>
      <c r="K21" s="506"/>
    </row>
    <row r="22" spans="1:11" ht="21" customHeight="1">
      <c r="A22" s="189">
        <v>18</v>
      </c>
      <c r="B22" s="78"/>
      <c r="C22" s="79"/>
      <c r="D22" s="80"/>
      <c r="E22" s="81"/>
      <c r="F22" s="200"/>
      <c r="G22" s="12"/>
      <c r="H22" s="12"/>
      <c r="I22" s="189"/>
      <c r="J22" s="503"/>
      <c r="K22" s="504"/>
    </row>
    <row r="23" spans="1:11" ht="21" customHeight="1">
      <c r="A23" s="189">
        <v>19</v>
      </c>
      <c r="B23" s="373"/>
      <c r="C23" s="248"/>
      <c r="D23" s="247"/>
      <c r="E23" s="248"/>
      <c r="F23" s="200"/>
      <c r="G23" s="12"/>
      <c r="H23" s="12"/>
      <c r="I23" s="189"/>
      <c r="J23" s="503"/>
      <c r="K23" s="504"/>
    </row>
    <row r="24" spans="1:11" ht="21" customHeight="1">
      <c r="A24" s="189">
        <v>20</v>
      </c>
      <c r="B24" s="373"/>
      <c r="C24" s="248"/>
      <c r="D24" s="247"/>
      <c r="E24" s="248"/>
      <c r="F24" s="200"/>
      <c r="G24" s="12"/>
      <c r="H24" s="12"/>
      <c r="I24" s="189"/>
      <c r="J24" s="381"/>
      <c r="K24" s="382"/>
    </row>
  </sheetData>
  <sheetProtection/>
  <mergeCells count="27">
    <mergeCell ref="J11:K11"/>
    <mergeCell ref="J12:K12"/>
    <mergeCell ref="J4:K4"/>
    <mergeCell ref="J5:K5"/>
    <mergeCell ref="J6:K6"/>
    <mergeCell ref="J7:K7"/>
    <mergeCell ref="J8:K8"/>
    <mergeCell ref="J9:K9"/>
    <mergeCell ref="J10:K10"/>
    <mergeCell ref="A3:B3"/>
    <mergeCell ref="A1:B2"/>
    <mergeCell ref="C1:K1"/>
    <mergeCell ref="I2:K2"/>
    <mergeCell ref="D3:E3"/>
    <mergeCell ref="I3:K3"/>
    <mergeCell ref="C2:D2"/>
    <mergeCell ref="J22:K22"/>
    <mergeCell ref="J23:K23"/>
    <mergeCell ref="J13:K13"/>
    <mergeCell ref="J14:K14"/>
    <mergeCell ref="J15:K15"/>
    <mergeCell ref="J16:K16"/>
    <mergeCell ref="J17:K17"/>
    <mergeCell ref="J18:K18"/>
    <mergeCell ref="J19:K19"/>
    <mergeCell ref="J20:K20"/>
    <mergeCell ref="J21:K21"/>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1">
      <selection activeCell="B5" sqref="B5:E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v>2</v>
      </c>
      <c r="F2" s="268" t="s">
        <v>552</v>
      </c>
      <c r="G2" s="55" t="s">
        <v>121</v>
      </c>
      <c r="H2" s="55" t="s">
        <v>312</v>
      </c>
      <c r="I2" s="515" t="s">
        <v>550</v>
      </c>
      <c r="J2" s="515"/>
      <c r="K2" s="515"/>
    </row>
    <row r="3" spans="1:11" s="10" customFormat="1" ht="26.25">
      <c r="A3" s="525" t="s">
        <v>317</v>
      </c>
      <c r="B3" s="525"/>
      <c r="C3" s="389" t="s">
        <v>18</v>
      </c>
      <c r="D3" s="524" t="s">
        <v>7</v>
      </c>
      <c r="E3" s="495"/>
      <c r="F3" s="21">
        <v>13</v>
      </c>
      <c r="G3" s="21" t="s">
        <v>551</v>
      </c>
      <c r="H3" s="21">
        <v>2024</v>
      </c>
      <c r="I3" s="524" t="s">
        <v>269</v>
      </c>
      <c r="J3" s="494"/>
      <c r="K3" s="495"/>
    </row>
    <row r="4" spans="1:11" s="10" customFormat="1" ht="47.25">
      <c r="A4" s="18"/>
      <c r="B4" s="19" t="s">
        <v>0</v>
      </c>
      <c r="C4" s="19" t="s">
        <v>1</v>
      </c>
      <c r="D4" s="19" t="s">
        <v>2</v>
      </c>
      <c r="E4" s="19" t="s">
        <v>3</v>
      </c>
      <c r="F4" s="19" t="s">
        <v>270</v>
      </c>
      <c r="G4" s="19" t="s">
        <v>123</v>
      </c>
      <c r="H4" s="19" t="s">
        <v>122</v>
      </c>
      <c r="I4" s="105" t="s">
        <v>271</v>
      </c>
      <c r="J4" s="516" t="s">
        <v>12</v>
      </c>
      <c r="K4" s="517"/>
    </row>
    <row r="5" spans="1:11" s="4" customFormat="1" ht="22.5" customHeight="1">
      <c r="A5" s="16">
        <v>1</v>
      </c>
      <c r="B5" s="290" t="s">
        <v>429</v>
      </c>
      <c r="C5" s="290" t="s">
        <v>491</v>
      </c>
      <c r="D5" s="291" t="s">
        <v>233</v>
      </c>
      <c r="E5" s="292" t="s">
        <v>36</v>
      </c>
      <c r="F5" s="200"/>
      <c r="G5" s="159"/>
      <c r="H5" s="214"/>
      <c r="I5" s="218"/>
      <c r="J5" s="503"/>
      <c r="K5" s="504"/>
    </row>
    <row r="6" spans="1:11" s="4" customFormat="1" ht="22.5" customHeight="1">
      <c r="A6" s="16">
        <v>2</v>
      </c>
      <c r="B6" s="290" t="s">
        <v>429</v>
      </c>
      <c r="C6" s="290" t="s">
        <v>430</v>
      </c>
      <c r="D6" s="291" t="s">
        <v>233</v>
      </c>
      <c r="E6" s="292" t="s">
        <v>35</v>
      </c>
      <c r="F6" s="200"/>
      <c r="G6" s="159"/>
      <c r="H6" s="214"/>
      <c r="I6" s="218"/>
      <c r="J6" s="521"/>
      <c r="K6" s="522"/>
    </row>
    <row r="7" spans="1:11" ht="22.5" customHeight="1">
      <c r="A7" s="16">
        <v>3</v>
      </c>
      <c r="B7" s="290" t="s">
        <v>352</v>
      </c>
      <c r="C7" s="290" t="s">
        <v>340</v>
      </c>
      <c r="D7" s="291" t="s">
        <v>233</v>
      </c>
      <c r="E7" s="292" t="s">
        <v>38</v>
      </c>
      <c r="F7" s="200"/>
      <c r="G7" s="292"/>
      <c r="H7" s="318"/>
      <c r="I7" s="321"/>
      <c r="J7" s="503"/>
      <c r="K7" s="504"/>
    </row>
    <row r="8" spans="1:11" ht="22.5" customHeight="1">
      <c r="A8" s="16">
        <v>4</v>
      </c>
      <c r="B8" s="369" t="s">
        <v>392</v>
      </c>
      <c r="C8" s="370" t="s">
        <v>393</v>
      </c>
      <c r="D8" s="371" t="s">
        <v>334</v>
      </c>
      <c r="E8" s="365" t="s">
        <v>35</v>
      </c>
      <c r="F8" s="200"/>
      <c r="G8" s="292"/>
      <c r="H8" s="318"/>
      <c r="I8" s="321"/>
      <c r="J8" s="503"/>
      <c r="K8" s="504"/>
    </row>
    <row r="9" spans="1:11" ht="22.5" customHeight="1">
      <c r="A9" s="16">
        <v>5</v>
      </c>
      <c r="B9" s="256" t="s">
        <v>511</v>
      </c>
      <c r="C9" s="256" t="s">
        <v>512</v>
      </c>
      <c r="D9" s="257" t="str">
        <f>'[2]1er crit. EdT'!$K$4</f>
        <v>162</v>
      </c>
      <c r="E9" s="258" t="s">
        <v>35</v>
      </c>
      <c r="F9" s="200"/>
      <c r="G9" s="159"/>
      <c r="H9" s="214"/>
      <c r="I9" s="218"/>
      <c r="J9" s="503"/>
      <c r="K9" s="504"/>
    </row>
    <row r="10" spans="1:11" ht="22.5" customHeight="1">
      <c r="A10" s="16">
        <v>6</v>
      </c>
      <c r="B10" s="224" t="s">
        <v>387</v>
      </c>
      <c r="C10" s="225" t="s">
        <v>409</v>
      </c>
      <c r="D10" s="226" t="s">
        <v>295</v>
      </c>
      <c r="E10" s="225" t="s">
        <v>39</v>
      </c>
      <c r="F10" s="200"/>
      <c r="G10" s="159"/>
      <c r="H10" s="214"/>
      <c r="I10" s="218"/>
      <c r="J10" s="503"/>
      <c r="K10" s="504"/>
    </row>
    <row r="11" spans="1:11" ht="22.5" customHeight="1">
      <c r="A11" s="16">
        <v>7</v>
      </c>
      <c r="B11" s="224" t="s">
        <v>349</v>
      </c>
      <c r="C11" s="225" t="s">
        <v>348</v>
      </c>
      <c r="D11" s="226" t="s">
        <v>295</v>
      </c>
      <c r="E11" s="225" t="s">
        <v>38</v>
      </c>
      <c r="F11" s="200"/>
      <c r="G11" s="159"/>
      <c r="H11" s="214"/>
      <c r="I11" s="218"/>
      <c r="J11" s="503"/>
      <c r="K11" s="504"/>
    </row>
    <row r="12" spans="1:11" ht="22.5" customHeight="1">
      <c r="A12" s="16">
        <v>8</v>
      </c>
      <c r="B12" s="225" t="s">
        <v>388</v>
      </c>
      <c r="C12" s="225" t="s">
        <v>414</v>
      </c>
      <c r="D12" s="226" t="s">
        <v>295</v>
      </c>
      <c r="E12" s="225" t="s">
        <v>42</v>
      </c>
      <c r="F12" s="200"/>
      <c r="G12" s="159"/>
      <c r="H12" s="214"/>
      <c r="I12" s="218"/>
      <c r="J12" s="503"/>
      <c r="K12" s="504"/>
    </row>
    <row r="13" spans="1:11" ht="22.5" customHeight="1">
      <c r="A13" s="16">
        <v>9</v>
      </c>
      <c r="B13" s="224" t="s">
        <v>564</v>
      </c>
      <c r="C13" s="225" t="s">
        <v>565</v>
      </c>
      <c r="D13" s="226" t="s">
        <v>295</v>
      </c>
      <c r="E13" s="225" t="s">
        <v>36</v>
      </c>
      <c r="F13" s="200"/>
      <c r="G13" s="159"/>
      <c r="H13" s="214"/>
      <c r="I13" s="218"/>
      <c r="J13" s="503"/>
      <c r="K13" s="504"/>
    </row>
    <row r="14" spans="1:11" ht="22.5" customHeight="1">
      <c r="A14" s="16">
        <v>10</v>
      </c>
      <c r="B14" s="224" t="s">
        <v>456</v>
      </c>
      <c r="C14" s="225" t="s">
        <v>459</v>
      </c>
      <c r="D14" s="226" t="s">
        <v>295</v>
      </c>
      <c r="E14" s="225" t="s">
        <v>39</v>
      </c>
      <c r="F14" s="200"/>
      <c r="G14" s="159"/>
      <c r="H14" s="214"/>
      <c r="I14" s="218"/>
      <c r="J14" s="503"/>
      <c r="K14" s="504"/>
    </row>
    <row r="15" spans="1:11" ht="22.5" customHeight="1">
      <c r="A15" s="16">
        <v>11</v>
      </c>
      <c r="B15" s="270" t="s">
        <v>496</v>
      </c>
      <c r="C15" s="269" t="s">
        <v>455</v>
      </c>
      <c r="D15" s="253" t="s">
        <v>364</v>
      </c>
      <c r="E15" s="254" t="s">
        <v>36</v>
      </c>
      <c r="F15" s="200"/>
      <c r="G15" s="159"/>
      <c r="H15" s="214"/>
      <c r="I15" s="218"/>
      <c r="J15" s="503"/>
      <c r="K15" s="504"/>
    </row>
    <row r="16" spans="1:11" ht="22.5" customHeight="1">
      <c r="A16" s="16">
        <v>12</v>
      </c>
      <c r="B16" s="256" t="s">
        <v>310</v>
      </c>
      <c r="C16" s="256" t="s">
        <v>346</v>
      </c>
      <c r="D16" s="257" t="s">
        <v>364</v>
      </c>
      <c r="E16" s="258" t="s">
        <v>38</v>
      </c>
      <c r="F16" s="200"/>
      <c r="G16" s="159"/>
      <c r="H16" s="214"/>
      <c r="I16" s="218"/>
      <c r="J16" s="503"/>
      <c r="K16" s="504"/>
    </row>
    <row r="17" spans="1:11" ht="22.5" customHeight="1">
      <c r="A17" s="16">
        <v>13</v>
      </c>
      <c r="B17" s="255"/>
      <c r="C17" s="256"/>
      <c r="D17" s="257"/>
      <c r="E17" s="258"/>
      <c r="F17" s="200"/>
      <c r="G17" s="159"/>
      <c r="H17" s="214"/>
      <c r="I17" s="218"/>
      <c r="J17" s="503"/>
      <c r="K17" s="504"/>
    </row>
    <row r="18" spans="1:11" ht="22.5" customHeight="1">
      <c r="A18" s="16">
        <v>14</v>
      </c>
      <c r="B18" s="255"/>
      <c r="C18" s="256"/>
      <c r="D18" s="257"/>
      <c r="E18" s="258"/>
      <c r="F18" s="200"/>
      <c r="G18" s="159"/>
      <c r="H18" s="214"/>
      <c r="I18" s="218"/>
      <c r="J18" s="503"/>
      <c r="K18" s="504"/>
    </row>
    <row r="19" spans="1:11" ht="22.5" customHeight="1">
      <c r="A19" s="16">
        <v>15</v>
      </c>
      <c r="B19" s="255"/>
      <c r="C19" s="256"/>
      <c r="D19" s="257"/>
      <c r="E19" s="258"/>
      <c r="F19" s="200"/>
      <c r="G19" s="159"/>
      <c r="H19" s="214"/>
      <c r="I19" s="218"/>
      <c r="J19" s="503"/>
      <c r="K19" s="504"/>
    </row>
    <row r="20" spans="1:11" ht="22.5" customHeight="1">
      <c r="A20" s="16">
        <v>16</v>
      </c>
      <c r="B20" s="255"/>
      <c r="C20" s="256"/>
      <c r="D20" s="257"/>
      <c r="E20" s="258"/>
      <c r="F20" s="200"/>
      <c r="G20" s="159"/>
      <c r="H20" s="214"/>
      <c r="I20" s="218"/>
      <c r="J20" s="503"/>
      <c r="K20" s="504"/>
    </row>
    <row r="21" spans="1:11" ht="22.5" customHeight="1">
      <c r="A21" s="16">
        <v>17</v>
      </c>
      <c r="B21" s="255"/>
      <c r="C21" s="256"/>
      <c r="D21" s="257"/>
      <c r="E21" s="258"/>
      <c r="F21" s="200"/>
      <c r="G21" s="159"/>
      <c r="H21" s="214"/>
      <c r="I21" s="218"/>
      <c r="J21" s="503"/>
      <c r="K21" s="504"/>
    </row>
    <row r="22" spans="1:11" ht="22.5" customHeight="1">
      <c r="A22" s="16">
        <v>18</v>
      </c>
      <c r="B22" s="270"/>
      <c r="C22" s="269"/>
      <c r="D22" s="253"/>
      <c r="E22" s="254"/>
      <c r="F22" s="200"/>
      <c r="G22" s="159"/>
      <c r="H22" s="214"/>
      <c r="I22" s="218"/>
      <c r="J22" s="503"/>
      <c r="K22" s="504"/>
    </row>
    <row r="23" spans="1:11" ht="22.5" customHeight="1">
      <c r="A23" s="289">
        <v>19</v>
      </c>
      <c r="B23" s="231" t="s">
        <v>458</v>
      </c>
      <c r="C23" s="232" t="s">
        <v>426</v>
      </c>
      <c r="D23" s="233" t="s">
        <v>295</v>
      </c>
      <c r="E23" s="232" t="s">
        <v>35</v>
      </c>
      <c r="F23" s="201"/>
      <c r="G23" s="317"/>
      <c r="H23" s="317"/>
      <c r="I23" s="205"/>
      <c r="J23" s="523"/>
      <c r="K23" s="523"/>
    </row>
    <row r="24" spans="1:11" ht="22.5" customHeight="1">
      <c r="A24" s="289">
        <v>20</v>
      </c>
      <c r="B24" s="231" t="s">
        <v>456</v>
      </c>
      <c r="C24" s="232" t="s">
        <v>457</v>
      </c>
      <c r="D24" s="233" t="s">
        <v>295</v>
      </c>
      <c r="E24" s="232" t="s">
        <v>58</v>
      </c>
      <c r="F24" s="395"/>
      <c r="G24" s="159"/>
      <c r="H24" s="159"/>
      <c r="I24" s="218"/>
      <c r="J24" s="520"/>
      <c r="K24" s="520"/>
    </row>
  </sheetData>
  <sheetProtection/>
  <mergeCells count="28">
    <mergeCell ref="J17:K17"/>
    <mergeCell ref="J18:K18"/>
    <mergeCell ref="J19:K19"/>
    <mergeCell ref="J20:K20"/>
    <mergeCell ref="A1:B2"/>
    <mergeCell ref="C1:K1"/>
    <mergeCell ref="I2:K2"/>
    <mergeCell ref="J4:K4"/>
    <mergeCell ref="D3:E3"/>
    <mergeCell ref="I3:K3"/>
    <mergeCell ref="C2:D2"/>
    <mergeCell ref="A3:B3"/>
    <mergeCell ref="J24:K24"/>
    <mergeCell ref="J10:K10"/>
    <mergeCell ref="J5:K5"/>
    <mergeCell ref="J6:K6"/>
    <mergeCell ref="J7:K7"/>
    <mergeCell ref="J8:K8"/>
    <mergeCell ref="J9:K9"/>
    <mergeCell ref="J21:K21"/>
    <mergeCell ref="J22:K22"/>
    <mergeCell ref="J23:K23"/>
    <mergeCell ref="J11:K11"/>
    <mergeCell ref="J12:K12"/>
    <mergeCell ref="J13:K13"/>
    <mergeCell ref="J14:K14"/>
    <mergeCell ref="J15:K15"/>
    <mergeCell ref="J16:K16"/>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B5" sqref="B5:E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v>2</v>
      </c>
      <c r="F2" s="268" t="s">
        <v>552</v>
      </c>
      <c r="G2" s="55" t="s">
        <v>121</v>
      </c>
      <c r="H2" s="55" t="s">
        <v>312</v>
      </c>
      <c r="I2" s="515" t="s">
        <v>550</v>
      </c>
      <c r="J2" s="515"/>
      <c r="K2" s="515"/>
    </row>
    <row r="3" spans="1:11" ht="21">
      <c r="A3" s="525" t="s">
        <v>21</v>
      </c>
      <c r="B3" s="525"/>
      <c r="C3" s="313" t="s">
        <v>577</v>
      </c>
      <c r="D3" s="524" t="s">
        <v>7</v>
      </c>
      <c r="E3" s="495"/>
      <c r="F3" s="21">
        <v>13</v>
      </c>
      <c r="G3" s="21" t="s">
        <v>551</v>
      </c>
      <c r="H3" s="21">
        <v>2024</v>
      </c>
      <c r="I3" s="524" t="s">
        <v>269</v>
      </c>
      <c r="J3" s="494"/>
      <c r="K3" s="495"/>
    </row>
    <row r="4" spans="1:11" ht="31.5">
      <c r="A4" s="18"/>
      <c r="B4" s="19" t="s">
        <v>0</v>
      </c>
      <c r="C4" s="19" t="s">
        <v>1</v>
      </c>
      <c r="D4" s="19" t="s">
        <v>2</v>
      </c>
      <c r="E4" s="19" t="s">
        <v>3</v>
      </c>
      <c r="F4" s="19" t="s">
        <v>270</v>
      </c>
      <c r="G4" s="19" t="s">
        <v>123</v>
      </c>
      <c r="H4" s="19" t="s">
        <v>122</v>
      </c>
      <c r="I4" s="105" t="s">
        <v>271</v>
      </c>
      <c r="J4" s="516" t="s">
        <v>12</v>
      </c>
      <c r="K4" s="517"/>
    </row>
    <row r="5" spans="1:11" ht="22.5" customHeight="1">
      <c r="A5" s="189">
        <v>1</v>
      </c>
      <c r="B5" s="290" t="s">
        <v>387</v>
      </c>
      <c r="C5" s="290" t="s">
        <v>424</v>
      </c>
      <c r="D5" s="291" t="s">
        <v>233</v>
      </c>
      <c r="E5" s="292" t="s">
        <v>58</v>
      </c>
      <c r="F5" s="201"/>
      <c r="G5" s="159"/>
      <c r="H5" s="159"/>
      <c r="I5" s="218"/>
      <c r="J5" s="503"/>
      <c r="K5" s="504"/>
    </row>
    <row r="6" spans="1:11" ht="22.5" customHeight="1">
      <c r="A6" s="189">
        <v>2</v>
      </c>
      <c r="B6" s="290" t="s">
        <v>488</v>
      </c>
      <c r="C6" s="290" t="s">
        <v>489</v>
      </c>
      <c r="D6" s="291" t="s">
        <v>233</v>
      </c>
      <c r="E6" s="292" t="s">
        <v>58</v>
      </c>
      <c r="F6" s="201"/>
      <c r="G6" s="159"/>
      <c r="H6" s="159"/>
      <c r="I6" s="218"/>
      <c r="J6" s="503"/>
      <c r="K6" s="504"/>
    </row>
    <row r="7" spans="1:11" ht="22.5" customHeight="1">
      <c r="A7" s="189">
        <v>3</v>
      </c>
      <c r="B7" s="290" t="s">
        <v>301</v>
      </c>
      <c r="C7" s="290" t="s">
        <v>377</v>
      </c>
      <c r="D7" s="291" t="s">
        <v>233</v>
      </c>
      <c r="E7" s="292" t="s">
        <v>35</v>
      </c>
      <c r="F7" s="201"/>
      <c r="G7" s="159"/>
      <c r="H7" s="159"/>
      <c r="I7" s="218"/>
      <c r="J7" s="503"/>
      <c r="K7" s="504"/>
    </row>
    <row r="8" spans="1:11" ht="22.5" customHeight="1">
      <c r="A8" s="189">
        <v>4</v>
      </c>
      <c r="B8" s="46" t="s">
        <v>554</v>
      </c>
      <c r="C8" s="47" t="s">
        <v>555</v>
      </c>
      <c r="D8" s="48" t="str">
        <f>'[1]2 crit. EdT'!$K$4</f>
        <v>020</v>
      </c>
      <c r="E8" s="49" t="s">
        <v>36</v>
      </c>
      <c r="F8" s="201"/>
      <c r="G8" s="159"/>
      <c r="H8" s="159"/>
      <c r="I8" s="218"/>
      <c r="J8" s="503"/>
      <c r="K8" s="504"/>
    </row>
    <row r="9" spans="1:11" ht="22.5" customHeight="1">
      <c r="A9" s="189">
        <v>5</v>
      </c>
      <c r="B9" s="46" t="s">
        <v>556</v>
      </c>
      <c r="C9" s="47" t="s">
        <v>557</v>
      </c>
      <c r="D9" s="48" t="str">
        <f>'[1]2 crit. EdT'!$K$4</f>
        <v>020</v>
      </c>
      <c r="E9" s="49" t="s">
        <v>36</v>
      </c>
      <c r="F9" s="201"/>
      <c r="G9" s="159"/>
      <c r="H9" s="159"/>
      <c r="I9" s="218"/>
      <c r="J9" s="503"/>
      <c r="K9" s="504"/>
    </row>
    <row r="10" spans="1:11" ht="22.5" customHeight="1">
      <c r="A10" s="189">
        <v>6</v>
      </c>
      <c r="B10" s="362" t="s">
        <v>397</v>
      </c>
      <c r="C10" s="363" t="s">
        <v>398</v>
      </c>
      <c r="D10" s="364" t="s">
        <v>399</v>
      </c>
      <c r="E10" s="363" t="s">
        <v>42</v>
      </c>
      <c r="F10" s="201"/>
      <c r="G10" s="159"/>
      <c r="H10" s="159"/>
      <c r="I10" s="218"/>
      <c r="J10" s="503"/>
      <c r="K10" s="504"/>
    </row>
    <row r="11" spans="1:11" ht="22.5" customHeight="1">
      <c r="A11" s="189">
        <v>7</v>
      </c>
      <c r="B11" s="362" t="s">
        <v>434</v>
      </c>
      <c r="C11" s="363" t="s">
        <v>435</v>
      </c>
      <c r="D11" s="364" t="s">
        <v>399</v>
      </c>
      <c r="E11" s="363" t="s">
        <v>38</v>
      </c>
      <c r="F11" s="201"/>
      <c r="G11" s="159"/>
      <c r="H11" s="159"/>
      <c r="I11" s="218"/>
      <c r="J11" s="503"/>
      <c r="K11" s="504"/>
    </row>
    <row r="12" spans="1:11" ht="22.5" customHeight="1">
      <c r="A12" s="189">
        <v>8</v>
      </c>
      <c r="B12" s="362" t="s">
        <v>566</v>
      </c>
      <c r="C12" s="363" t="s">
        <v>567</v>
      </c>
      <c r="D12" s="364" t="s">
        <v>399</v>
      </c>
      <c r="E12" s="363" t="s">
        <v>36</v>
      </c>
      <c r="F12" s="201"/>
      <c r="G12" s="159"/>
      <c r="H12" s="159"/>
      <c r="I12" s="218"/>
      <c r="J12" s="503"/>
      <c r="K12" s="504"/>
    </row>
    <row r="13" spans="1:11" ht="22.5" customHeight="1">
      <c r="A13" s="189">
        <v>9</v>
      </c>
      <c r="B13" s="391" t="s">
        <v>568</v>
      </c>
      <c r="C13" s="292" t="s">
        <v>579</v>
      </c>
      <c r="D13" s="291" t="s">
        <v>399</v>
      </c>
      <c r="E13" s="363" t="s">
        <v>36</v>
      </c>
      <c r="F13" s="201"/>
      <c r="G13" s="159"/>
      <c r="H13" s="159"/>
      <c r="I13" s="218"/>
      <c r="J13" s="503"/>
      <c r="K13" s="504"/>
    </row>
    <row r="14" spans="1:11" ht="22.5" customHeight="1">
      <c r="A14" s="189">
        <v>10</v>
      </c>
      <c r="B14" s="224" t="s">
        <v>441</v>
      </c>
      <c r="C14" s="225" t="s">
        <v>408</v>
      </c>
      <c r="D14" s="226" t="s">
        <v>295</v>
      </c>
      <c r="E14" s="225" t="s">
        <v>42</v>
      </c>
      <c r="F14" s="201"/>
      <c r="G14" s="159"/>
      <c r="H14" s="159"/>
      <c r="I14" s="218"/>
      <c r="J14" s="503"/>
      <c r="K14" s="504"/>
    </row>
    <row r="15" spans="1:11" ht="22.5" customHeight="1">
      <c r="A15" s="189">
        <v>11</v>
      </c>
      <c r="B15" s="224" t="s">
        <v>386</v>
      </c>
      <c r="C15" s="225" t="s">
        <v>411</v>
      </c>
      <c r="D15" s="226" t="s">
        <v>295</v>
      </c>
      <c r="E15" s="225" t="s">
        <v>38</v>
      </c>
      <c r="F15" s="201"/>
      <c r="G15" s="159"/>
      <c r="H15" s="159"/>
      <c r="I15" s="218"/>
      <c r="J15" s="503"/>
      <c r="K15" s="504"/>
    </row>
    <row r="16" spans="1:11" ht="22.5" customHeight="1">
      <c r="A16" s="189">
        <v>12</v>
      </c>
      <c r="B16" s="225" t="s">
        <v>389</v>
      </c>
      <c r="C16" s="225" t="s">
        <v>412</v>
      </c>
      <c r="D16" s="226" t="s">
        <v>295</v>
      </c>
      <c r="E16" s="225" t="s">
        <v>38</v>
      </c>
      <c r="F16" s="201"/>
      <c r="G16" s="159"/>
      <c r="H16" s="159"/>
      <c r="I16" s="218"/>
      <c r="J16" s="503"/>
      <c r="K16" s="504"/>
    </row>
    <row r="17" spans="1:11" ht="22.5" customHeight="1">
      <c r="A17" s="189">
        <v>13</v>
      </c>
      <c r="B17" s="255" t="s">
        <v>497</v>
      </c>
      <c r="C17" s="256" t="s">
        <v>498</v>
      </c>
      <c r="D17" s="257" t="s">
        <v>344</v>
      </c>
      <c r="E17" s="258" t="s">
        <v>36</v>
      </c>
      <c r="F17" s="201"/>
      <c r="G17" s="159"/>
      <c r="H17" s="159"/>
      <c r="I17" s="218"/>
      <c r="J17" s="503"/>
      <c r="K17" s="504"/>
    </row>
    <row r="18" spans="1:11" ht="22.5" customHeight="1">
      <c r="A18" s="189">
        <v>14</v>
      </c>
      <c r="B18" s="270"/>
      <c r="C18" s="269"/>
      <c r="D18" s="253"/>
      <c r="E18" s="254"/>
      <c r="F18" s="201"/>
      <c r="G18" s="159"/>
      <c r="H18" s="159"/>
      <c r="I18" s="218"/>
      <c r="J18" s="503"/>
      <c r="K18" s="504"/>
    </row>
    <row r="19" spans="1:11" ht="22.5" customHeight="1">
      <c r="A19" s="189">
        <v>15</v>
      </c>
      <c r="B19" s="270"/>
      <c r="C19" s="269"/>
      <c r="D19" s="253"/>
      <c r="E19" s="254"/>
      <c r="F19" s="200"/>
      <c r="G19" s="159"/>
      <c r="H19" s="159"/>
      <c r="I19" s="218"/>
      <c r="J19" s="503"/>
      <c r="K19" s="504"/>
    </row>
    <row r="20" spans="1:11" ht="22.5" customHeight="1">
      <c r="A20" s="189">
        <v>16</v>
      </c>
      <c r="B20" s="270"/>
      <c r="C20" s="269"/>
      <c r="D20" s="253"/>
      <c r="E20" s="254"/>
      <c r="F20" s="201"/>
      <c r="G20" s="159"/>
      <c r="H20" s="159"/>
      <c r="I20" s="218"/>
      <c r="J20" s="503"/>
      <c r="K20" s="504"/>
    </row>
    <row r="21" spans="1:11" ht="22.5" customHeight="1">
      <c r="A21" s="189">
        <v>17</v>
      </c>
      <c r="B21" s="351"/>
      <c r="C21" s="352"/>
      <c r="D21" s="353"/>
      <c r="E21" s="352"/>
      <c r="F21" s="201"/>
      <c r="G21" s="159"/>
      <c r="H21" s="159"/>
      <c r="I21" s="218"/>
      <c r="J21" s="503"/>
      <c r="K21" s="504"/>
    </row>
    <row r="22" spans="1:11" ht="22.5" customHeight="1">
      <c r="A22" s="189">
        <v>18</v>
      </c>
      <c r="B22" s="351"/>
      <c r="C22" s="352"/>
      <c r="D22" s="353"/>
      <c r="E22" s="352"/>
      <c r="F22" s="201"/>
      <c r="G22" s="159"/>
      <c r="H22" s="159"/>
      <c r="I22" s="218"/>
      <c r="J22" s="444"/>
      <c r="K22" s="528"/>
    </row>
    <row r="23" spans="1:11" ht="22.5" customHeight="1">
      <c r="A23" s="189">
        <v>19</v>
      </c>
      <c r="B23" s="232" t="s">
        <v>442</v>
      </c>
      <c r="C23" s="232" t="s">
        <v>400</v>
      </c>
      <c r="D23" s="233" t="s">
        <v>295</v>
      </c>
      <c r="E23" s="232" t="s">
        <v>35</v>
      </c>
      <c r="F23" s="201"/>
      <c r="G23" s="159"/>
      <c r="H23" s="159"/>
      <c r="I23" s="218"/>
      <c r="J23" s="444"/>
      <c r="K23" s="528"/>
    </row>
    <row r="24" spans="1:11" ht="22.5" customHeight="1">
      <c r="A24" s="189">
        <v>20</v>
      </c>
      <c r="B24" s="231" t="s">
        <v>562</v>
      </c>
      <c r="C24" s="232" t="s">
        <v>563</v>
      </c>
      <c r="D24" s="233" t="s">
        <v>295</v>
      </c>
      <c r="E24" s="232" t="s">
        <v>39</v>
      </c>
      <c r="F24" s="200"/>
      <c r="G24" s="159"/>
      <c r="H24" s="159"/>
      <c r="I24" s="218"/>
      <c r="J24" s="526"/>
      <c r="K24" s="527"/>
    </row>
  </sheetData>
  <sheetProtection/>
  <mergeCells count="28">
    <mergeCell ref="J9:K9"/>
    <mergeCell ref="J10:K10"/>
    <mergeCell ref="J11:K11"/>
    <mergeCell ref="J4:K4"/>
    <mergeCell ref="J5:K5"/>
    <mergeCell ref="J6:K6"/>
    <mergeCell ref="J7:K7"/>
    <mergeCell ref="J8:K8"/>
    <mergeCell ref="A3:B3"/>
    <mergeCell ref="A1:B2"/>
    <mergeCell ref="C1:K1"/>
    <mergeCell ref="I2:K2"/>
    <mergeCell ref="D3:E3"/>
    <mergeCell ref="I3:K3"/>
    <mergeCell ref="C2:D2"/>
    <mergeCell ref="J12:K12"/>
    <mergeCell ref="J13:K13"/>
    <mergeCell ref="J14:K14"/>
    <mergeCell ref="J15:K15"/>
    <mergeCell ref="J21:K21"/>
    <mergeCell ref="J24:K24"/>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
      <selection activeCell="B5" sqref="B5:E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v>1</v>
      </c>
      <c r="F2" s="268" t="s">
        <v>552</v>
      </c>
      <c r="G2" s="55" t="s">
        <v>121</v>
      </c>
      <c r="H2" s="55" t="s">
        <v>312</v>
      </c>
      <c r="I2" s="515" t="s">
        <v>550</v>
      </c>
      <c r="J2" s="515"/>
      <c r="K2" s="515"/>
    </row>
    <row r="3" spans="1:11" ht="21">
      <c r="A3" s="525" t="s">
        <v>23</v>
      </c>
      <c r="B3" s="525"/>
      <c r="C3" s="313" t="s">
        <v>578</v>
      </c>
      <c r="D3" s="524" t="s">
        <v>28</v>
      </c>
      <c r="E3" s="495"/>
      <c r="F3" s="21">
        <v>14</v>
      </c>
      <c r="G3" s="21" t="s">
        <v>551</v>
      </c>
      <c r="H3" s="21">
        <v>2024</v>
      </c>
      <c r="I3" s="524" t="s">
        <v>269</v>
      </c>
      <c r="J3" s="494"/>
      <c r="K3" s="495"/>
    </row>
    <row r="4" spans="1:11" ht="31.5">
      <c r="A4" s="18"/>
      <c r="B4" s="19" t="s">
        <v>0</v>
      </c>
      <c r="C4" s="19" t="s">
        <v>1</v>
      </c>
      <c r="D4" s="19" t="s">
        <v>2</v>
      </c>
      <c r="E4" s="19" t="s">
        <v>3</v>
      </c>
      <c r="F4" s="19" t="s">
        <v>270</v>
      </c>
      <c r="G4" s="19" t="s">
        <v>123</v>
      </c>
      <c r="H4" s="19" t="s">
        <v>122</v>
      </c>
      <c r="I4" s="105" t="s">
        <v>271</v>
      </c>
      <c r="J4" s="516" t="s">
        <v>12</v>
      </c>
      <c r="K4" s="517"/>
    </row>
    <row r="5" spans="1:11" ht="22.5" customHeight="1">
      <c r="A5" s="189">
        <v>1</v>
      </c>
      <c r="B5" s="362" t="s">
        <v>350</v>
      </c>
      <c r="C5" s="363" t="s">
        <v>348</v>
      </c>
      <c r="D5" s="364" t="s">
        <v>300</v>
      </c>
      <c r="E5" s="365" t="s">
        <v>38</v>
      </c>
      <c r="F5" s="200"/>
      <c r="G5" s="214"/>
      <c r="H5" s="159"/>
      <c r="I5" s="218"/>
      <c r="J5" s="503"/>
      <c r="K5" s="504"/>
    </row>
    <row r="6" spans="1:11" ht="22.5" customHeight="1">
      <c r="A6" s="189">
        <v>2</v>
      </c>
      <c r="B6" s="363" t="s">
        <v>362</v>
      </c>
      <c r="C6" s="363" t="s">
        <v>363</v>
      </c>
      <c r="D6" s="364" t="s">
        <v>300</v>
      </c>
      <c r="E6" s="363" t="s">
        <v>39</v>
      </c>
      <c r="F6" s="200"/>
      <c r="G6" s="214"/>
      <c r="H6" s="159"/>
      <c r="I6" s="218"/>
      <c r="J6" s="503"/>
      <c r="K6" s="504"/>
    </row>
    <row r="7" spans="1:11" ht="22.5" customHeight="1">
      <c r="A7" s="189">
        <v>3</v>
      </c>
      <c r="B7" s="363" t="s">
        <v>443</v>
      </c>
      <c r="C7" s="363" t="s">
        <v>438</v>
      </c>
      <c r="D7" s="364" t="s">
        <v>300</v>
      </c>
      <c r="E7" s="363" t="s">
        <v>35</v>
      </c>
      <c r="F7" s="200"/>
      <c r="G7" s="214"/>
      <c r="H7" s="159"/>
      <c r="I7" s="218"/>
      <c r="J7" s="503"/>
      <c r="K7" s="504"/>
    </row>
    <row r="8" spans="1:11" ht="22.5" customHeight="1">
      <c r="A8" s="189">
        <v>4</v>
      </c>
      <c r="B8" s="363" t="s">
        <v>351</v>
      </c>
      <c r="C8" s="363" t="s">
        <v>438</v>
      </c>
      <c r="D8" s="364" t="s">
        <v>300</v>
      </c>
      <c r="E8" s="363" t="s">
        <v>36</v>
      </c>
      <c r="F8" s="200"/>
      <c r="G8" s="214"/>
      <c r="H8" s="159"/>
      <c r="I8" s="218"/>
      <c r="J8" s="503"/>
      <c r="K8" s="504"/>
    </row>
    <row r="9" spans="1:11" ht="22.5" customHeight="1">
      <c r="A9" s="189">
        <v>5</v>
      </c>
      <c r="B9" s="290" t="s">
        <v>492</v>
      </c>
      <c r="C9" s="290" t="s">
        <v>493</v>
      </c>
      <c r="D9" s="291" t="s">
        <v>233</v>
      </c>
      <c r="E9" s="292" t="s">
        <v>39</v>
      </c>
      <c r="F9" s="200"/>
      <c r="G9" s="214"/>
      <c r="H9" s="159"/>
      <c r="I9" s="218"/>
      <c r="J9" s="503"/>
      <c r="K9" s="504"/>
    </row>
    <row r="10" spans="1:11" ht="22.5" customHeight="1">
      <c r="A10" s="189">
        <v>6</v>
      </c>
      <c r="B10" s="290" t="s">
        <v>425</v>
      </c>
      <c r="C10" s="290" t="s">
        <v>426</v>
      </c>
      <c r="D10" s="291" t="s">
        <v>233</v>
      </c>
      <c r="E10" s="292" t="s">
        <v>35</v>
      </c>
      <c r="F10" s="200"/>
      <c r="G10" s="214"/>
      <c r="H10" s="159"/>
      <c r="I10" s="218"/>
      <c r="J10" s="503"/>
      <c r="K10" s="504"/>
    </row>
    <row r="11" spans="1:11" ht="22.5" customHeight="1">
      <c r="A11" s="189">
        <v>7</v>
      </c>
      <c r="B11" s="290" t="s">
        <v>431</v>
      </c>
      <c r="C11" s="290" t="s">
        <v>432</v>
      </c>
      <c r="D11" s="291" t="s">
        <v>233</v>
      </c>
      <c r="E11" s="292" t="s">
        <v>38</v>
      </c>
      <c r="F11" s="200"/>
      <c r="G11" s="214"/>
      <c r="H11" s="159"/>
      <c r="I11" s="218"/>
      <c r="J11" s="503"/>
      <c r="K11" s="504"/>
    </row>
    <row r="12" spans="1:11" ht="22.5" customHeight="1">
      <c r="A12" s="189">
        <v>8</v>
      </c>
      <c r="B12" s="290" t="s">
        <v>425</v>
      </c>
      <c r="C12" s="290" t="s">
        <v>433</v>
      </c>
      <c r="D12" s="291" t="s">
        <v>233</v>
      </c>
      <c r="E12" s="292" t="s">
        <v>38</v>
      </c>
      <c r="F12" s="200"/>
      <c r="G12" s="214"/>
      <c r="H12" s="159"/>
      <c r="I12" s="218"/>
      <c r="J12" s="503"/>
      <c r="K12" s="504"/>
    </row>
    <row r="13" spans="1:11" ht="22.5" customHeight="1">
      <c r="A13" s="189">
        <v>9</v>
      </c>
      <c r="B13" s="260" t="s">
        <v>375</v>
      </c>
      <c r="C13" s="261" t="s">
        <v>376</v>
      </c>
      <c r="D13" s="262" t="s">
        <v>341</v>
      </c>
      <c r="E13" s="261" t="s">
        <v>38</v>
      </c>
      <c r="F13" s="200"/>
      <c r="G13" s="214"/>
      <c r="H13" s="159"/>
      <c r="I13" s="218"/>
      <c r="J13" s="503"/>
      <c r="K13" s="504"/>
    </row>
    <row r="14" spans="1:11" ht="22.5" customHeight="1">
      <c r="A14" s="189">
        <v>10</v>
      </c>
      <c r="B14" s="260" t="s">
        <v>571</v>
      </c>
      <c r="C14" s="261" t="s">
        <v>572</v>
      </c>
      <c r="D14" s="262" t="s">
        <v>341</v>
      </c>
      <c r="E14" s="261" t="s">
        <v>35</v>
      </c>
      <c r="F14" s="200"/>
      <c r="G14" s="214"/>
      <c r="H14" s="159"/>
      <c r="I14" s="218"/>
      <c r="J14" s="503"/>
      <c r="K14" s="504"/>
    </row>
    <row r="15" spans="1:11" ht="22.5" customHeight="1">
      <c r="A15" s="189">
        <v>11</v>
      </c>
      <c r="B15" s="255" t="s">
        <v>507</v>
      </c>
      <c r="C15" s="256" t="s">
        <v>513</v>
      </c>
      <c r="D15" s="325" t="s">
        <v>304</v>
      </c>
      <c r="E15" s="258" t="s">
        <v>36</v>
      </c>
      <c r="F15" s="200"/>
      <c r="G15" s="214"/>
      <c r="H15" s="159"/>
      <c r="I15" s="218"/>
      <c r="J15" s="503"/>
      <c r="K15" s="504"/>
    </row>
    <row r="16" spans="1:11" ht="22.5" customHeight="1">
      <c r="A16" s="189">
        <v>12</v>
      </c>
      <c r="B16" s="323" t="s">
        <v>445</v>
      </c>
      <c r="C16" s="324" t="s">
        <v>446</v>
      </c>
      <c r="D16" s="325" t="s">
        <v>304</v>
      </c>
      <c r="E16" s="326" t="s">
        <v>36</v>
      </c>
      <c r="F16" s="200"/>
      <c r="G16" s="214"/>
      <c r="H16" s="159"/>
      <c r="I16" s="218"/>
      <c r="J16" s="503"/>
      <c r="K16" s="504"/>
    </row>
    <row r="17" spans="1:11" ht="22.5" customHeight="1">
      <c r="A17" s="189">
        <v>13</v>
      </c>
      <c r="B17" s="323" t="s">
        <v>447</v>
      </c>
      <c r="C17" s="324" t="s">
        <v>448</v>
      </c>
      <c r="D17" s="325" t="s">
        <v>304</v>
      </c>
      <c r="E17" s="326" t="s">
        <v>35</v>
      </c>
      <c r="F17" s="200"/>
      <c r="G17" s="214"/>
      <c r="H17" s="159"/>
      <c r="I17" s="218"/>
      <c r="J17" s="503"/>
      <c r="K17" s="504"/>
    </row>
    <row r="18" spans="1:11" ht="22.5" customHeight="1">
      <c r="A18" s="189">
        <v>14</v>
      </c>
      <c r="B18" s="255" t="s">
        <v>508</v>
      </c>
      <c r="C18" s="256" t="s">
        <v>514</v>
      </c>
      <c r="D18" s="325" t="s">
        <v>304</v>
      </c>
      <c r="E18" s="258" t="s">
        <v>42</v>
      </c>
      <c r="F18" s="200"/>
      <c r="G18" s="214"/>
      <c r="H18" s="159"/>
      <c r="I18" s="218"/>
      <c r="J18" s="503"/>
      <c r="K18" s="504"/>
    </row>
    <row r="19" spans="1:11" ht="22.5" customHeight="1">
      <c r="A19" s="189">
        <v>15</v>
      </c>
      <c r="B19" s="224" t="s">
        <v>454</v>
      </c>
      <c r="C19" s="225" t="s">
        <v>404</v>
      </c>
      <c r="D19" s="226" t="s">
        <v>295</v>
      </c>
      <c r="E19" s="225" t="s">
        <v>35</v>
      </c>
      <c r="F19" s="200"/>
      <c r="G19" s="214"/>
      <c r="H19" s="159"/>
      <c r="I19" s="218"/>
      <c r="J19" s="503"/>
      <c r="K19" s="504"/>
    </row>
    <row r="20" spans="1:11" ht="22.5" customHeight="1">
      <c r="A20" s="189">
        <v>16</v>
      </c>
      <c r="B20" s="224" t="s">
        <v>560</v>
      </c>
      <c r="C20" s="225" t="s">
        <v>561</v>
      </c>
      <c r="D20" s="226" t="s">
        <v>295</v>
      </c>
      <c r="E20" s="225" t="s">
        <v>35</v>
      </c>
      <c r="F20" s="200"/>
      <c r="G20" s="214"/>
      <c r="H20" s="159"/>
      <c r="I20" s="218"/>
      <c r="J20" s="503"/>
      <c r="K20" s="504"/>
    </row>
    <row r="21" spans="1:11" ht="22.5" customHeight="1">
      <c r="A21" s="189">
        <v>17</v>
      </c>
      <c r="B21" s="224"/>
      <c r="C21" s="225"/>
      <c r="D21" s="226"/>
      <c r="E21" s="225"/>
      <c r="F21" s="200"/>
      <c r="G21" s="214"/>
      <c r="H21" s="159"/>
      <c r="I21" s="218"/>
      <c r="J21" s="503"/>
      <c r="K21" s="504"/>
    </row>
    <row r="22" spans="1:11" ht="22.5" customHeight="1">
      <c r="A22" s="16">
        <v>18</v>
      </c>
      <c r="B22" s="224"/>
      <c r="C22" s="225"/>
      <c r="D22" s="226"/>
      <c r="E22" s="225"/>
      <c r="F22" s="200"/>
      <c r="G22" s="214"/>
      <c r="H22" s="159"/>
      <c r="I22" s="218"/>
      <c r="J22" s="503"/>
      <c r="K22" s="504"/>
    </row>
    <row r="23" spans="1:11" ht="22.5" customHeight="1">
      <c r="A23" s="189">
        <v>19</v>
      </c>
      <c r="B23" s="263" t="s">
        <v>406</v>
      </c>
      <c r="C23" s="264" t="s">
        <v>407</v>
      </c>
      <c r="D23" s="251" t="s">
        <v>347</v>
      </c>
      <c r="E23" s="252" t="s">
        <v>42</v>
      </c>
      <c r="F23" s="200"/>
      <c r="G23" s="159"/>
      <c r="H23" s="159"/>
      <c r="I23" s="218"/>
      <c r="J23" s="529"/>
      <c r="K23" s="530"/>
    </row>
    <row r="24" spans="1:11" ht="22.5" customHeight="1">
      <c r="A24" s="189">
        <v>20</v>
      </c>
      <c r="B24" s="361" t="s">
        <v>351</v>
      </c>
      <c r="C24" s="367" t="s">
        <v>331</v>
      </c>
      <c r="D24" s="368" t="s">
        <v>300</v>
      </c>
      <c r="E24" s="367" t="s">
        <v>38</v>
      </c>
      <c r="F24" s="200"/>
      <c r="G24" s="159"/>
      <c r="H24" s="159"/>
      <c r="I24" s="218"/>
      <c r="J24" s="529"/>
      <c r="K24" s="530"/>
    </row>
  </sheetData>
  <sheetProtection/>
  <mergeCells count="28">
    <mergeCell ref="J9:K9"/>
    <mergeCell ref="J10:K10"/>
    <mergeCell ref="J11:K11"/>
    <mergeCell ref="J4:K4"/>
    <mergeCell ref="J5:K5"/>
    <mergeCell ref="J6:K6"/>
    <mergeCell ref="J7:K7"/>
    <mergeCell ref="J8:K8"/>
    <mergeCell ref="A3:B3"/>
    <mergeCell ref="A1:B2"/>
    <mergeCell ref="C1:K1"/>
    <mergeCell ref="I2:K2"/>
    <mergeCell ref="D3:E3"/>
    <mergeCell ref="I3:K3"/>
    <mergeCell ref="C2:D2"/>
    <mergeCell ref="J12:K12"/>
    <mergeCell ref="J13:K13"/>
    <mergeCell ref="J14:K14"/>
    <mergeCell ref="J15:K15"/>
    <mergeCell ref="J21:K21"/>
    <mergeCell ref="J24:K24"/>
    <mergeCell ref="J22:K22"/>
    <mergeCell ref="J23:K23"/>
    <mergeCell ref="J16:K16"/>
    <mergeCell ref="J17:K17"/>
    <mergeCell ref="J18:K18"/>
    <mergeCell ref="J19:K19"/>
    <mergeCell ref="J20:K20"/>
  </mergeCells>
  <dataValidations count="2">
    <dataValidation type="list" operator="equal" allowBlank="1" sqref="E15:E24 E5:E12">
      <formula1>"PF,PG,BF,BG,MF,MG"</formula1>
    </dataValidation>
    <dataValidation type="list" operator="equal" allowBlank="1" sqref="E13:E14">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O9" sqref="O9"/>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c r="F2" s="268"/>
      <c r="G2" s="55" t="s">
        <v>121</v>
      </c>
      <c r="H2" s="55" t="s">
        <v>312</v>
      </c>
      <c r="I2" s="515"/>
      <c r="J2" s="515"/>
      <c r="K2" s="515"/>
    </row>
    <row r="3" spans="1:11" ht="21">
      <c r="A3" s="525" t="s">
        <v>25</v>
      </c>
      <c r="B3" s="525"/>
      <c r="C3" s="313" t="s">
        <v>342</v>
      </c>
      <c r="D3" s="524" t="s">
        <v>7</v>
      </c>
      <c r="E3" s="495"/>
      <c r="F3" s="21"/>
      <c r="G3" s="21"/>
      <c r="H3" s="21">
        <v>2023</v>
      </c>
      <c r="I3" s="524" t="s">
        <v>269</v>
      </c>
      <c r="J3" s="494"/>
      <c r="K3" s="495"/>
    </row>
    <row r="4" spans="1:11" ht="31.5">
      <c r="A4" s="18"/>
      <c r="B4" s="19" t="s">
        <v>0</v>
      </c>
      <c r="C4" s="19" t="s">
        <v>1</v>
      </c>
      <c r="D4" s="19" t="s">
        <v>2</v>
      </c>
      <c r="E4" s="19" t="s">
        <v>3</v>
      </c>
      <c r="F4" s="19" t="s">
        <v>270</v>
      </c>
      <c r="G4" s="19" t="s">
        <v>123</v>
      </c>
      <c r="H4" s="19" t="s">
        <v>122</v>
      </c>
      <c r="I4" s="105" t="s">
        <v>11</v>
      </c>
      <c r="J4" s="516" t="s">
        <v>12</v>
      </c>
      <c r="K4" s="517"/>
    </row>
    <row r="5" spans="1:11" ht="22.5" customHeight="1">
      <c r="A5" s="16">
        <v>1</v>
      </c>
      <c r="B5" s="224"/>
      <c r="C5" s="225"/>
      <c r="D5" s="226"/>
      <c r="E5" s="225"/>
      <c r="F5" s="201"/>
      <c r="G5" s="184"/>
      <c r="H5" s="184"/>
      <c r="I5" s="12"/>
      <c r="J5" s="503"/>
      <c r="K5" s="504"/>
    </row>
    <row r="6" spans="1:11" ht="22.5" customHeight="1">
      <c r="A6" s="16">
        <v>2</v>
      </c>
      <c r="B6" s="338"/>
      <c r="C6" s="225"/>
      <c r="D6" s="226"/>
      <c r="E6" s="225"/>
      <c r="F6" s="204"/>
      <c r="G6" s="203"/>
      <c r="H6" s="203"/>
      <c r="I6" s="12"/>
      <c r="J6" s="503"/>
      <c r="K6" s="504"/>
    </row>
    <row r="7" spans="1:11" ht="22.5" customHeight="1">
      <c r="A7" s="16">
        <v>3</v>
      </c>
      <c r="B7" s="338"/>
      <c r="C7" s="225"/>
      <c r="D7" s="226"/>
      <c r="E7" s="225"/>
      <c r="F7" s="202"/>
      <c r="G7" s="185"/>
      <c r="H7" s="185"/>
      <c r="I7" s="12"/>
      <c r="J7" s="503"/>
      <c r="K7" s="504"/>
    </row>
    <row r="8" spans="1:11" ht="22.5" customHeight="1">
      <c r="A8" s="16">
        <v>4</v>
      </c>
      <c r="B8" s="224"/>
      <c r="C8" s="225"/>
      <c r="D8" s="226"/>
      <c r="E8" s="225"/>
      <c r="F8" s="200"/>
      <c r="G8" s="12"/>
      <c r="H8" s="12"/>
      <c r="I8" s="12"/>
      <c r="J8" s="503"/>
      <c r="K8" s="504"/>
    </row>
    <row r="9" spans="1:11" ht="22.5" customHeight="1">
      <c r="A9" s="16">
        <v>5</v>
      </c>
      <c r="B9" s="255"/>
      <c r="C9" s="256"/>
      <c r="D9" s="257"/>
      <c r="E9" s="258"/>
      <c r="F9" s="200"/>
      <c r="G9" s="12"/>
      <c r="H9" s="12"/>
      <c r="I9" s="12"/>
      <c r="J9" s="503"/>
      <c r="K9" s="504"/>
    </row>
    <row r="10" spans="1:11" ht="22.5" customHeight="1">
      <c r="A10" s="16">
        <v>6</v>
      </c>
      <c r="B10" s="255"/>
      <c r="C10" s="256"/>
      <c r="D10" s="257"/>
      <c r="E10" s="258"/>
      <c r="F10" s="200"/>
      <c r="G10" s="12"/>
      <c r="H10" s="12"/>
      <c r="I10" s="12"/>
      <c r="J10" s="503"/>
      <c r="K10" s="504"/>
    </row>
    <row r="11" spans="1:11" ht="22.5" customHeight="1">
      <c r="A11" s="16">
        <v>7</v>
      </c>
      <c r="B11" s="169"/>
      <c r="C11" s="170"/>
      <c r="D11" s="171"/>
      <c r="E11" s="172"/>
      <c r="F11" s="218"/>
      <c r="G11" s="12"/>
      <c r="H11" s="12"/>
      <c r="I11" s="12"/>
      <c r="J11" s="503"/>
      <c r="K11" s="504"/>
    </row>
    <row r="12" spans="1:11" ht="22.5" customHeight="1">
      <c r="A12" s="16">
        <v>8</v>
      </c>
      <c r="B12" s="115"/>
      <c r="C12" s="44"/>
      <c r="D12" s="161"/>
      <c r="E12" s="160"/>
      <c r="F12" s="205"/>
      <c r="G12" s="184"/>
      <c r="H12" s="184"/>
      <c r="I12" s="184"/>
      <c r="J12" s="503"/>
      <c r="K12" s="504"/>
    </row>
    <row r="13" spans="1:11" ht="22.5" customHeight="1">
      <c r="A13" s="16">
        <v>9</v>
      </c>
      <c r="B13" s="402" t="s">
        <v>128</v>
      </c>
      <c r="C13" s="402" t="s">
        <v>580</v>
      </c>
      <c r="D13" s="171"/>
      <c r="E13" s="172"/>
      <c r="F13" s="217"/>
      <c r="G13" s="186"/>
      <c r="H13" s="186"/>
      <c r="I13" s="186"/>
      <c r="J13" s="531"/>
      <c r="K13" s="532"/>
    </row>
    <row r="14" spans="1:11" ht="22.5" customHeight="1">
      <c r="A14" s="16">
        <v>10</v>
      </c>
      <c r="B14" s="115"/>
      <c r="C14" s="44"/>
      <c r="D14" s="161"/>
      <c r="E14" s="160"/>
      <c r="F14" s="217"/>
      <c r="G14" s="273"/>
      <c r="H14" s="273"/>
      <c r="I14" s="185"/>
      <c r="J14" s="520"/>
      <c r="K14" s="520"/>
    </row>
    <row r="15" spans="1:11" ht="22.5" customHeight="1">
      <c r="A15" s="16">
        <v>11</v>
      </c>
      <c r="B15" s="12"/>
      <c r="C15" s="12"/>
      <c r="D15" s="12"/>
      <c r="E15" s="12"/>
      <c r="F15" s="200"/>
      <c r="G15" s="6"/>
      <c r="H15" s="6"/>
      <c r="I15" s="6"/>
      <c r="J15" s="467"/>
      <c r="K15" s="469"/>
    </row>
    <row r="16" spans="1:11" ht="22.5" customHeight="1">
      <c r="A16" s="16">
        <v>12</v>
      </c>
      <c r="B16" s="312"/>
      <c r="C16" s="312"/>
      <c r="D16" s="12"/>
      <c r="E16" s="12"/>
      <c r="F16" s="200"/>
      <c r="G16" s="12"/>
      <c r="H16" s="12"/>
      <c r="I16" s="12"/>
      <c r="J16" s="503"/>
      <c r="K16" s="504"/>
    </row>
    <row r="17" spans="1:11" ht="22.5" customHeight="1">
      <c r="A17" s="16">
        <v>13</v>
      </c>
      <c r="B17" s="12"/>
      <c r="C17" s="12"/>
      <c r="D17" s="12"/>
      <c r="E17" s="12"/>
      <c r="F17" s="200"/>
      <c r="G17" s="12"/>
      <c r="H17" s="12"/>
      <c r="I17" s="12"/>
      <c r="J17" s="503"/>
      <c r="K17" s="504"/>
    </row>
    <row r="18" spans="1:11" ht="22.5" customHeight="1">
      <c r="A18" s="16">
        <v>14</v>
      </c>
      <c r="B18" s="12"/>
      <c r="C18" s="12"/>
      <c r="D18" s="12"/>
      <c r="E18" s="12"/>
      <c r="F18" s="200"/>
      <c r="G18" s="12"/>
      <c r="H18" s="12"/>
      <c r="I18" s="12"/>
      <c r="J18" s="503"/>
      <c r="K18" s="504"/>
    </row>
    <row r="19" spans="1:11" ht="22.5" customHeight="1">
      <c r="A19" s="16">
        <v>15</v>
      </c>
      <c r="B19" s="12"/>
      <c r="C19" s="12"/>
      <c r="D19" s="12"/>
      <c r="E19" s="12"/>
      <c r="F19" s="200"/>
      <c r="G19" s="12"/>
      <c r="H19" s="12"/>
      <c r="I19" s="12"/>
      <c r="J19" s="503"/>
      <c r="K19" s="504"/>
    </row>
    <row r="20" spans="1:11" ht="22.5" customHeight="1">
      <c r="A20" s="16">
        <v>16</v>
      </c>
      <c r="B20" s="173"/>
      <c r="C20" s="160"/>
      <c r="D20" s="161"/>
      <c r="E20" s="160"/>
      <c r="F20" s="200"/>
      <c r="G20" s="12"/>
      <c r="H20" s="12"/>
      <c r="I20" s="12"/>
      <c r="J20" s="503"/>
      <c r="K20" s="504"/>
    </row>
    <row r="21" spans="1:11" ht="22.5" customHeight="1">
      <c r="A21" s="16">
        <v>17</v>
      </c>
      <c r="B21" s="173"/>
      <c r="C21" s="160"/>
      <c r="D21" s="161"/>
      <c r="E21" s="160"/>
      <c r="F21" s="200"/>
      <c r="G21" s="12"/>
      <c r="H21" s="12"/>
      <c r="I21" s="12"/>
      <c r="J21" s="503"/>
      <c r="K21" s="504"/>
    </row>
    <row r="22" spans="1:11" ht="22.5" customHeight="1">
      <c r="A22" s="16">
        <v>18</v>
      </c>
      <c r="B22" s="270"/>
      <c r="C22" s="269"/>
      <c r="D22" s="253"/>
      <c r="E22" s="254"/>
      <c r="F22" s="200"/>
      <c r="G22" s="12"/>
      <c r="H22" s="12"/>
      <c r="I22" s="12"/>
      <c r="J22" s="503"/>
      <c r="K22" s="504"/>
    </row>
    <row r="23" spans="1:11" ht="22.5" customHeight="1">
      <c r="A23" s="16">
        <v>19</v>
      </c>
      <c r="B23" s="246"/>
      <c r="C23" s="249"/>
      <c r="D23" s="247"/>
      <c r="E23" s="248"/>
      <c r="F23" s="200"/>
      <c r="G23" s="12"/>
      <c r="H23" s="12"/>
      <c r="I23" s="12"/>
      <c r="J23" s="503"/>
      <c r="K23" s="504"/>
    </row>
    <row r="24" spans="1:11" ht="22.5" customHeight="1">
      <c r="A24" s="16">
        <v>20</v>
      </c>
      <c r="B24" s="246"/>
      <c r="C24" s="249"/>
      <c r="D24" s="247"/>
      <c r="E24" s="248"/>
      <c r="F24" s="200"/>
      <c r="G24" s="3"/>
      <c r="H24" s="3"/>
      <c r="I24" s="3"/>
      <c r="J24" s="419"/>
      <c r="K24" s="419"/>
    </row>
  </sheetData>
  <sheetProtection/>
  <mergeCells count="28">
    <mergeCell ref="A1:B2"/>
    <mergeCell ref="C1:K1"/>
    <mergeCell ref="I2:K2"/>
    <mergeCell ref="D3:E3"/>
    <mergeCell ref="I3:K3"/>
    <mergeCell ref="C2:D2"/>
    <mergeCell ref="J4:K4"/>
    <mergeCell ref="J5:K5"/>
    <mergeCell ref="J6:K6"/>
    <mergeCell ref="J7:K7"/>
    <mergeCell ref="A3:B3"/>
    <mergeCell ref="J8:K8"/>
    <mergeCell ref="J9:K9"/>
    <mergeCell ref="J10:K10"/>
    <mergeCell ref="J11:K11"/>
    <mergeCell ref="J12:K12"/>
    <mergeCell ref="J13:K13"/>
    <mergeCell ref="J24:K24"/>
    <mergeCell ref="J16:K16"/>
    <mergeCell ref="J17:K17"/>
    <mergeCell ref="J18:K18"/>
    <mergeCell ref="J19:K19"/>
    <mergeCell ref="J20:K20"/>
    <mergeCell ref="J14:K14"/>
    <mergeCell ref="J15:K15"/>
    <mergeCell ref="J21:K21"/>
    <mergeCell ref="J22:K22"/>
    <mergeCell ref="J23:K23"/>
  </mergeCells>
  <dataValidations count="2">
    <dataValidation type="list" operator="equal" allowBlank="1" sqref="E22:E24 E5:E14">
      <formula1>"PF,PG,BF,BG,MF,MG"</formula1>
    </dataValidation>
    <dataValidation type="list" operator="equal" allowBlank="1" sqref="E20: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1">
      <selection activeCell="O12" sqref="O1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08"/>
      <c r="B1" s="509"/>
      <c r="C1" s="512" t="s">
        <v>14</v>
      </c>
      <c r="D1" s="513"/>
      <c r="E1" s="513"/>
      <c r="F1" s="513"/>
      <c r="G1" s="513"/>
      <c r="H1" s="513"/>
      <c r="I1" s="513"/>
      <c r="J1" s="513"/>
      <c r="K1" s="514"/>
    </row>
    <row r="2" spans="1:11" ht="37.5" customHeight="1">
      <c r="A2" s="510"/>
      <c r="B2" s="511"/>
      <c r="C2" s="515" t="s">
        <v>271</v>
      </c>
      <c r="D2" s="515"/>
      <c r="E2" s="208">
        <v>2</v>
      </c>
      <c r="F2" s="268" t="s">
        <v>552</v>
      </c>
      <c r="G2" s="55" t="s">
        <v>121</v>
      </c>
      <c r="H2" s="55" t="s">
        <v>312</v>
      </c>
      <c r="I2" s="515" t="s">
        <v>550</v>
      </c>
      <c r="J2" s="515"/>
      <c r="K2" s="515"/>
    </row>
    <row r="3" spans="1:11" ht="21">
      <c r="A3" s="507" t="s">
        <v>27</v>
      </c>
      <c r="B3" s="507"/>
      <c r="C3" s="313" t="s">
        <v>343</v>
      </c>
      <c r="D3" s="467" t="s">
        <v>28</v>
      </c>
      <c r="E3" s="469"/>
      <c r="F3" s="6">
        <v>14</v>
      </c>
      <c r="G3" s="6" t="s">
        <v>551</v>
      </c>
      <c r="H3" s="6">
        <v>2024</v>
      </c>
      <c r="I3" s="467" t="s">
        <v>269</v>
      </c>
      <c r="J3" s="468"/>
      <c r="K3" s="469"/>
    </row>
    <row r="4" spans="1:11" ht="31.5" customHeight="1">
      <c r="A4" s="18"/>
      <c r="B4" s="19" t="s">
        <v>0</v>
      </c>
      <c r="C4" s="19" t="s">
        <v>1</v>
      </c>
      <c r="D4" s="19" t="s">
        <v>2</v>
      </c>
      <c r="E4" s="19" t="s">
        <v>3</v>
      </c>
      <c r="F4" s="19" t="s">
        <v>270</v>
      </c>
      <c r="G4" s="19" t="s">
        <v>123</v>
      </c>
      <c r="H4" s="19" t="s">
        <v>122</v>
      </c>
      <c r="I4" s="105" t="s">
        <v>271</v>
      </c>
      <c r="J4" s="516" t="s">
        <v>12</v>
      </c>
      <c r="K4" s="517"/>
    </row>
    <row r="5" spans="1:11" ht="22.5" customHeight="1">
      <c r="A5" s="189">
        <v>1</v>
      </c>
      <c r="B5" s="290" t="s">
        <v>365</v>
      </c>
      <c r="C5" s="290" t="s">
        <v>490</v>
      </c>
      <c r="D5" s="291" t="s">
        <v>233</v>
      </c>
      <c r="E5" s="292" t="s">
        <v>36</v>
      </c>
      <c r="F5" s="200"/>
      <c r="G5" s="214"/>
      <c r="H5" s="159"/>
      <c r="I5" s="218"/>
      <c r="J5" s="503"/>
      <c r="K5" s="504"/>
    </row>
    <row r="6" spans="1:11" ht="22.5" customHeight="1">
      <c r="A6" s="189">
        <v>2</v>
      </c>
      <c r="B6" s="290" t="s">
        <v>365</v>
      </c>
      <c r="C6" s="290" t="s">
        <v>348</v>
      </c>
      <c r="D6" s="291" t="s">
        <v>233</v>
      </c>
      <c r="E6" s="292" t="s">
        <v>35</v>
      </c>
      <c r="F6" s="200"/>
      <c r="G6" s="214"/>
      <c r="H6" s="159"/>
      <c r="I6" s="218"/>
      <c r="J6" s="503"/>
      <c r="K6" s="504"/>
    </row>
    <row r="7" spans="1:11" ht="22.5" customHeight="1">
      <c r="A7" s="189">
        <v>3</v>
      </c>
      <c r="B7" s="290" t="s">
        <v>427</v>
      </c>
      <c r="C7" s="290" t="s">
        <v>428</v>
      </c>
      <c r="D7" s="291" t="s">
        <v>233</v>
      </c>
      <c r="E7" s="292" t="s">
        <v>35</v>
      </c>
      <c r="F7" s="200"/>
      <c r="G7" s="214"/>
      <c r="H7" s="159"/>
      <c r="I7" s="218"/>
      <c r="J7" s="503"/>
      <c r="K7" s="504"/>
    </row>
    <row r="8" spans="1:11" ht="22.5" customHeight="1">
      <c r="A8" s="189">
        <v>4</v>
      </c>
      <c r="B8" s="397" t="s">
        <v>509</v>
      </c>
      <c r="C8" s="398" t="s">
        <v>510</v>
      </c>
      <c r="D8" s="399" t="str">
        <f>'[2]1er crit. EdT'!$K$4</f>
        <v>162</v>
      </c>
      <c r="E8" s="400" t="s">
        <v>35</v>
      </c>
      <c r="F8" s="200"/>
      <c r="G8" s="214"/>
      <c r="H8" s="159"/>
      <c r="I8" s="218"/>
      <c r="J8" s="503"/>
      <c r="K8" s="504"/>
    </row>
    <row r="9" spans="1:11" ht="22.5" customHeight="1">
      <c r="A9" s="189">
        <v>5</v>
      </c>
      <c r="B9" s="338" t="s">
        <v>464</v>
      </c>
      <c r="C9" s="225" t="s">
        <v>465</v>
      </c>
      <c r="D9" s="226" t="s">
        <v>295</v>
      </c>
      <c r="E9" s="225" t="s">
        <v>39</v>
      </c>
      <c r="F9" s="200"/>
      <c r="G9" s="214"/>
      <c r="H9" s="159"/>
      <c r="I9" s="218"/>
      <c r="J9" s="503"/>
      <c r="K9" s="504"/>
    </row>
    <row r="10" spans="1:11" ht="22.5" customHeight="1">
      <c r="A10" s="189">
        <v>6</v>
      </c>
      <c r="B10" s="224" t="s">
        <v>558</v>
      </c>
      <c r="C10" s="225" t="s">
        <v>559</v>
      </c>
      <c r="D10" s="226" t="s">
        <v>295</v>
      </c>
      <c r="E10" s="225" t="s">
        <v>35</v>
      </c>
      <c r="F10" s="200"/>
      <c r="G10" s="214"/>
      <c r="H10" s="159"/>
      <c r="I10" s="218"/>
      <c r="J10" s="503"/>
      <c r="K10" s="504"/>
    </row>
    <row r="11" spans="1:11" ht="22.5" customHeight="1">
      <c r="A11" s="189">
        <v>7</v>
      </c>
      <c r="B11" s="255" t="s">
        <v>403</v>
      </c>
      <c r="C11" s="256" t="s">
        <v>404</v>
      </c>
      <c r="D11" s="257" t="s">
        <v>344</v>
      </c>
      <c r="E11" s="258" t="s">
        <v>36</v>
      </c>
      <c r="F11" s="200"/>
      <c r="G11" s="214"/>
      <c r="H11" s="159"/>
      <c r="I11" s="218"/>
      <c r="J11" s="503"/>
      <c r="K11" s="504"/>
    </row>
    <row r="12" spans="1:11" ht="22.5" customHeight="1">
      <c r="A12" s="189">
        <v>8</v>
      </c>
      <c r="B12" s="255" t="s">
        <v>500</v>
      </c>
      <c r="C12" s="256" t="s">
        <v>331</v>
      </c>
      <c r="D12" s="257" t="s">
        <v>344</v>
      </c>
      <c r="E12" s="258" t="s">
        <v>35</v>
      </c>
      <c r="F12" s="200"/>
      <c r="G12" s="214"/>
      <c r="H12" s="159"/>
      <c r="I12" s="218"/>
      <c r="J12" s="503"/>
      <c r="K12" s="504"/>
    </row>
    <row r="13" spans="1:11" ht="22.5" customHeight="1">
      <c r="A13" s="189">
        <v>9</v>
      </c>
      <c r="B13" s="255" t="s">
        <v>475</v>
      </c>
      <c r="C13" s="256" t="s">
        <v>476</v>
      </c>
      <c r="D13" s="257" t="s">
        <v>344</v>
      </c>
      <c r="E13" s="258" t="s">
        <v>42</v>
      </c>
      <c r="F13" s="200"/>
      <c r="G13" s="214"/>
      <c r="H13" s="159"/>
      <c r="I13" s="218"/>
      <c r="J13" s="503"/>
      <c r="K13" s="504"/>
    </row>
    <row r="14" spans="1:11" ht="22.5" customHeight="1">
      <c r="A14" s="189">
        <v>10</v>
      </c>
      <c r="B14" s="255" t="s">
        <v>480</v>
      </c>
      <c r="C14" s="256" t="s">
        <v>481</v>
      </c>
      <c r="D14" s="257" t="s">
        <v>344</v>
      </c>
      <c r="E14" s="258" t="s">
        <v>35</v>
      </c>
      <c r="F14" s="200"/>
      <c r="G14" s="214"/>
      <c r="H14" s="159"/>
      <c r="I14" s="218"/>
      <c r="J14" s="503"/>
      <c r="K14" s="504"/>
    </row>
    <row r="15" spans="1:11" ht="22.5" customHeight="1">
      <c r="A15" s="189">
        <v>11</v>
      </c>
      <c r="B15" s="255" t="s">
        <v>499</v>
      </c>
      <c r="C15" s="256" t="s">
        <v>348</v>
      </c>
      <c r="D15" s="257" t="s">
        <v>344</v>
      </c>
      <c r="E15" s="258" t="s">
        <v>35</v>
      </c>
      <c r="F15" s="200"/>
      <c r="G15" s="214"/>
      <c r="H15" s="159"/>
      <c r="I15" s="218"/>
      <c r="J15" s="503"/>
      <c r="K15" s="504"/>
    </row>
    <row r="16" spans="1:11" ht="22.5" customHeight="1">
      <c r="A16" s="189">
        <v>12</v>
      </c>
      <c r="B16" s="255" t="s">
        <v>502</v>
      </c>
      <c r="C16" s="256" t="s">
        <v>282</v>
      </c>
      <c r="D16" s="257" t="s">
        <v>344</v>
      </c>
      <c r="E16" s="258" t="s">
        <v>38</v>
      </c>
      <c r="F16" s="200"/>
      <c r="G16" s="214"/>
      <c r="H16" s="159"/>
      <c r="I16" s="218"/>
      <c r="J16" s="503"/>
      <c r="K16" s="504"/>
    </row>
    <row r="17" spans="1:11" ht="22.5" customHeight="1">
      <c r="A17" s="189">
        <v>13</v>
      </c>
      <c r="B17" s="255" t="s">
        <v>380</v>
      </c>
      <c r="C17" s="256" t="s">
        <v>381</v>
      </c>
      <c r="D17" s="257" t="s">
        <v>344</v>
      </c>
      <c r="E17" s="258" t="s">
        <v>42</v>
      </c>
      <c r="F17" s="200"/>
      <c r="G17" s="159"/>
      <c r="H17" s="159"/>
      <c r="I17" s="218"/>
      <c r="J17" s="503"/>
      <c r="K17" s="504"/>
    </row>
    <row r="18" spans="1:11" ht="22.5" customHeight="1">
      <c r="A18" s="189">
        <v>14</v>
      </c>
      <c r="B18" s="255" t="s">
        <v>569</v>
      </c>
      <c r="C18" s="256" t="s">
        <v>570</v>
      </c>
      <c r="D18" s="257" t="s">
        <v>344</v>
      </c>
      <c r="E18" s="258" t="s">
        <v>38</v>
      </c>
      <c r="F18" s="200"/>
      <c r="G18" s="159"/>
      <c r="H18" s="159"/>
      <c r="I18" s="218"/>
      <c r="J18" s="503"/>
      <c r="K18" s="504"/>
    </row>
    <row r="19" spans="1:11" ht="22.5" customHeight="1">
      <c r="A19" s="189">
        <v>15</v>
      </c>
      <c r="B19" s="263" t="s">
        <v>225</v>
      </c>
      <c r="C19" s="264" t="s">
        <v>439</v>
      </c>
      <c r="D19" s="251" t="s">
        <v>405</v>
      </c>
      <c r="E19" s="252" t="s">
        <v>35</v>
      </c>
      <c r="F19" s="200"/>
      <c r="G19" s="159"/>
      <c r="H19" s="159"/>
      <c r="I19" s="218"/>
      <c r="J19" s="503"/>
      <c r="K19" s="504"/>
    </row>
    <row r="20" spans="1:11" ht="22.5" customHeight="1">
      <c r="A20" s="189">
        <v>16</v>
      </c>
      <c r="B20" s="263" t="s">
        <v>382</v>
      </c>
      <c r="C20" s="264" t="s">
        <v>383</v>
      </c>
      <c r="D20" s="251" t="str">
        <f>'[4]1er crit.10m'!$K$4</f>
        <v>287</v>
      </c>
      <c r="E20" s="252" t="s">
        <v>42</v>
      </c>
      <c r="F20" s="200"/>
      <c r="G20" s="214"/>
      <c r="H20" s="159"/>
      <c r="I20" s="218"/>
      <c r="J20" s="503"/>
      <c r="K20" s="504"/>
    </row>
    <row r="21" spans="1:11" ht="22.5" customHeight="1">
      <c r="A21" s="189">
        <v>17</v>
      </c>
      <c r="B21" s="263" t="s">
        <v>501</v>
      </c>
      <c r="C21" s="264" t="s">
        <v>466</v>
      </c>
      <c r="D21" s="251" t="s">
        <v>344</v>
      </c>
      <c r="E21" s="252" t="s">
        <v>38</v>
      </c>
      <c r="F21" s="200"/>
      <c r="G21" s="159"/>
      <c r="H21" s="159"/>
      <c r="I21" s="218"/>
      <c r="J21" s="503"/>
      <c r="K21" s="504"/>
    </row>
    <row r="22" spans="1:11" ht="22.5" customHeight="1">
      <c r="A22" s="189">
        <v>18</v>
      </c>
      <c r="B22" s="263" t="s">
        <v>475</v>
      </c>
      <c r="C22" s="264" t="s">
        <v>477</v>
      </c>
      <c r="D22" s="251" t="s">
        <v>344</v>
      </c>
      <c r="E22" s="252" t="s">
        <v>35</v>
      </c>
      <c r="F22" s="200"/>
      <c r="G22" s="159"/>
      <c r="H22" s="159"/>
      <c r="I22" s="218"/>
      <c r="J22" s="503"/>
      <c r="K22" s="504"/>
    </row>
    <row r="23" spans="1:11" ht="22.5" customHeight="1">
      <c r="A23" s="189">
        <v>19</v>
      </c>
      <c r="B23" s="231" t="s">
        <v>394</v>
      </c>
      <c r="C23" s="232" t="s">
        <v>395</v>
      </c>
      <c r="D23" s="233" t="s">
        <v>341</v>
      </c>
      <c r="E23" s="232" t="s">
        <v>42</v>
      </c>
      <c r="F23" s="200"/>
      <c r="G23" s="159"/>
      <c r="H23" s="159"/>
      <c r="I23" s="218"/>
      <c r="J23" s="529"/>
      <c r="K23" s="530"/>
    </row>
    <row r="24" spans="1:11" ht="22.5" customHeight="1">
      <c r="A24" s="189">
        <v>20</v>
      </c>
      <c r="B24" s="359" t="s">
        <v>378</v>
      </c>
      <c r="C24" s="359" t="s">
        <v>379</v>
      </c>
      <c r="D24" s="358" t="s">
        <v>233</v>
      </c>
      <c r="E24" s="359" t="s">
        <v>42</v>
      </c>
      <c r="F24" s="200"/>
      <c r="G24" s="56"/>
      <c r="H24" s="56"/>
      <c r="I24" s="3"/>
      <c r="J24" s="529"/>
      <c r="K24" s="530"/>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2023-11-20T14:30:29Z</cp:lastPrinted>
  <dcterms:created xsi:type="dcterms:W3CDTF">2016-11-08T10:29:15Z</dcterms:created>
  <dcterms:modified xsi:type="dcterms:W3CDTF">2024-01-08T10:32:27Z</dcterms:modified>
  <cp:category/>
  <cp:version/>
  <cp:contentType/>
  <cp:contentStatus/>
</cp:coreProperties>
</file>